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<sst xmlns="http://schemas.openxmlformats.org/spreadsheetml/2006/main" count="117" uniqueCount="113">
  <si>
    <t>井冈山经开区2022年教师招聘（省考）入闱体检、考察人员名单</t>
  </si>
  <si>
    <t>序号</t>
  </si>
  <si>
    <t>报考岗位</t>
  </si>
  <si>
    <t>岗位代码</t>
  </si>
  <si>
    <t>姓名</t>
  </si>
  <si>
    <t>笔试</t>
  </si>
  <si>
    <t>面试</t>
  </si>
  <si>
    <t>总得分</t>
  </si>
  <si>
    <t>笔试成绩</t>
  </si>
  <si>
    <t>笔试折算分</t>
  </si>
  <si>
    <t>面试成绩</t>
  </si>
  <si>
    <t>面试折算分</t>
  </si>
  <si>
    <t>小学-语文</t>
  </si>
  <si>
    <t>240180101010</t>
  </si>
  <si>
    <t>彭琳</t>
  </si>
  <si>
    <t>谷雅琴</t>
  </si>
  <si>
    <t>姚雪婷</t>
  </si>
  <si>
    <t>小学-语文（应届）</t>
  </si>
  <si>
    <t>240180101011</t>
  </si>
  <si>
    <t>陈金金</t>
  </si>
  <si>
    <t>盛素娟</t>
  </si>
  <si>
    <t>李菊</t>
  </si>
  <si>
    <t>小学-数学</t>
  </si>
  <si>
    <t>240180102013</t>
  </si>
  <si>
    <t>许悦</t>
  </si>
  <si>
    <t>王雪梅</t>
  </si>
  <si>
    <t>小学-数学（应届）</t>
  </si>
  <si>
    <t>240180102012</t>
  </si>
  <si>
    <t>邝金柔</t>
  </si>
  <si>
    <t>李雅碧</t>
  </si>
  <si>
    <t>刘芯玉</t>
  </si>
  <si>
    <t>王倩</t>
  </si>
  <si>
    <t>小学-道德与法治</t>
  </si>
  <si>
    <t>240180114017</t>
  </si>
  <si>
    <t>袁小龙</t>
  </si>
  <si>
    <t>178.5</t>
  </si>
  <si>
    <t>初中-语文</t>
  </si>
  <si>
    <t>240180201018</t>
  </si>
  <si>
    <t>黄邦哲</t>
  </si>
  <si>
    <t>182.5</t>
  </si>
  <si>
    <t>初中-语文（应届）</t>
  </si>
  <si>
    <t>240180201019</t>
  </si>
  <si>
    <t>肖婷</t>
  </si>
  <si>
    <t>197.5</t>
  </si>
  <si>
    <t>刘伟梦</t>
  </si>
  <si>
    <t>184.5</t>
  </si>
  <si>
    <t>初中-数学</t>
  </si>
  <si>
    <t>240180202020</t>
  </si>
  <si>
    <t>肖芳</t>
  </si>
  <si>
    <t>200.0</t>
  </si>
  <si>
    <t>瞿桂芳</t>
  </si>
  <si>
    <t>183.0</t>
  </si>
  <si>
    <t>初中-数学（应届）</t>
  </si>
  <si>
    <t>240180202021</t>
  </si>
  <si>
    <t>熊诗芬</t>
  </si>
  <si>
    <t>195.5</t>
  </si>
  <si>
    <t>曾慧</t>
  </si>
  <si>
    <t>187.0</t>
  </si>
  <si>
    <t>初中-历史</t>
  </si>
  <si>
    <t>240180204025</t>
  </si>
  <si>
    <t>聂珍珍</t>
  </si>
  <si>
    <t>初中-历史（应届）</t>
  </si>
  <si>
    <t>240180204026</t>
  </si>
  <si>
    <t>彭玲</t>
  </si>
  <si>
    <t>189.5</t>
  </si>
  <si>
    <t>钟海华</t>
  </si>
  <si>
    <t>199.5</t>
  </si>
  <si>
    <t>初中-地理（应届）</t>
  </si>
  <si>
    <t>240180205027</t>
  </si>
  <si>
    <t>张心云</t>
  </si>
  <si>
    <t>初中-生物</t>
  </si>
  <si>
    <t>240180208028</t>
  </si>
  <si>
    <t>彭乐喜</t>
  </si>
  <si>
    <t>160.0</t>
  </si>
  <si>
    <t>初中-英语</t>
  </si>
  <si>
    <t>240180203022</t>
  </si>
  <si>
    <t>冯燕</t>
  </si>
  <si>
    <t>196.0</t>
  </si>
  <si>
    <t>初中-英语（应届）</t>
  </si>
  <si>
    <t>240180203023</t>
  </si>
  <si>
    <t>郭凤玲</t>
  </si>
  <si>
    <t>162.5</t>
  </si>
  <si>
    <t>初中-道德与法治</t>
  </si>
  <si>
    <t>240180215024</t>
  </si>
  <si>
    <t>张咪</t>
  </si>
  <si>
    <t>183.5</t>
  </si>
  <si>
    <t>苏焕</t>
  </si>
  <si>
    <t>188.5</t>
  </si>
  <si>
    <t>小学- 综合实践活动（含信息技术）</t>
  </si>
  <si>
    <t>240180118016</t>
  </si>
  <si>
    <t>高菁</t>
  </si>
  <si>
    <t>204.0</t>
  </si>
  <si>
    <t>郭霞</t>
  </si>
  <si>
    <t>小学-体育与健康</t>
  </si>
  <si>
    <t>240180112014</t>
  </si>
  <si>
    <t>李思</t>
  </si>
  <si>
    <t>初中-体育与健康（应届）</t>
  </si>
  <si>
    <t>240180213029</t>
  </si>
  <si>
    <t>刘路金</t>
  </si>
  <si>
    <t>137.5</t>
  </si>
  <si>
    <t>罗卫忠</t>
  </si>
  <si>
    <t>小学-音乐</t>
  </si>
  <si>
    <t>240180109015</t>
  </si>
  <si>
    <t>彭心娴</t>
  </si>
  <si>
    <t>201.5</t>
  </si>
  <si>
    <t>徐凯</t>
  </si>
  <si>
    <t>142.0</t>
  </si>
  <si>
    <t>幼儿园-幼儿园教师</t>
  </si>
  <si>
    <t>240180401030</t>
  </si>
  <si>
    <t>康颖</t>
  </si>
  <si>
    <t>85.5</t>
  </si>
  <si>
    <t>甘雨琴</t>
  </si>
  <si>
    <t>80.0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</si>
</sst>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 quotePrefix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9">
      <selection activeCell="N14" sqref="N14"/>
    </sheetView>
  </sheetViews>
  <sheetFormatPr defaultColWidth="9.00390625" defaultRowHeight="14.25"/>
  <cols>
    <col min="1" max="1" width="5.00390625" style="0" customWidth="1"/>
    <col min="2" max="2" width="12.625" style="1" customWidth="1"/>
    <col min="3" max="3" width="13.50390625" style="0" customWidth="1"/>
    <col min="4" max="4" width="9.00390625" style="0" customWidth="1"/>
    <col min="5" max="5" width="8.125" style="0" customWidth="1"/>
    <col min="6" max="6" width="8.25390625" style="2" customWidth="1"/>
    <col min="7" max="7" width="7.75390625" style="2" customWidth="1"/>
    <col min="8" max="8" width="7.50390625" style="2" customWidth="1"/>
    <col min="9" max="9" width="8.125" style="2" customWidth="1"/>
  </cols>
  <sheetData>
    <row r="1" spans="1:9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8"/>
      <c r="G2" s="8" t="s">
        <v>6</v>
      </c>
      <c r="H2" s="8"/>
      <c r="I2" s="8" t="s">
        <v>7</v>
      </c>
    </row>
    <row r="3" spans="1:9" ht="27">
      <c r="A3" s="5"/>
      <c r="B3" s="9"/>
      <c r="C3" s="10"/>
      <c r="D3" s="9"/>
      <c r="E3" s="5" t="s">
        <v>8</v>
      </c>
      <c r="F3" s="8" t="s">
        <v>9</v>
      </c>
      <c r="G3" s="8" t="s">
        <v>10</v>
      </c>
      <c r="H3" s="8" t="s">
        <v>11</v>
      </c>
      <c r="I3" s="8"/>
    </row>
    <row r="4" spans="1:9" ht="14.25">
      <c r="A4" s="11">
        <v>1</v>
      </c>
      <c r="B4" s="12" t="s">
        <v>12</v>
      </c>
      <c r="C4" s="13" t="s">
        <v>13</v>
      </c>
      <c r="D4" s="14" t="s">
        <v>14</v>
      </c>
      <c r="E4" s="15">
        <v>197</v>
      </c>
      <c r="F4" s="16">
        <f aca="true" t="shared" si="0" ref="F4:F7">E4*(50/250)</f>
        <v>39.400000000000006</v>
      </c>
      <c r="G4" s="16">
        <v>83.44</v>
      </c>
      <c r="H4" s="16">
        <f aca="true" t="shared" si="1" ref="H4:H9">G4*(50/100)</f>
        <v>41.72</v>
      </c>
      <c r="I4" s="16">
        <f aca="true" t="shared" si="2" ref="I4:I9">F4+H4</f>
        <v>81.12</v>
      </c>
    </row>
    <row r="5" spans="1:9" ht="14.25">
      <c r="A5" s="11">
        <v>2</v>
      </c>
      <c r="B5" s="12"/>
      <c r="C5" s="13"/>
      <c r="D5" s="14" t="s">
        <v>15</v>
      </c>
      <c r="E5" s="15">
        <v>192.5</v>
      </c>
      <c r="F5" s="16">
        <f t="shared" si="0"/>
        <v>38.5</v>
      </c>
      <c r="G5" s="16">
        <v>84.26</v>
      </c>
      <c r="H5" s="16">
        <f t="shared" si="1"/>
        <v>42.13</v>
      </c>
      <c r="I5" s="16">
        <f t="shared" si="2"/>
        <v>80.63</v>
      </c>
    </row>
    <row r="6" spans="1:9" ht="14.25">
      <c r="A6" s="11">
        <v>3</v>
      </c>
      <c r="B6" s="12"/>
      <c r="C6" s="13"/>
      <c r="D6" s="14" t="s">
        <v>16</v>
      </c>
      <c r="E6" s="15">
        <v>188.5</v>
      </c>
      <c r="F6" s="16">
        <f t="shared" si="0"/>
        <v>37.7</v>
      </c>
      <c r="G6" s="16">
        <v>85.46</v>
      </c>
      <c r="H6" s="16">
        <f t="shared" si="1"/>
        <v>42.73</v>
      </c>
      <c r="I6" s="16">
        <f t="shared" si="2"/>
        <v>80.43</v>
      </c>
    </row>
    <row r="7" spans="1:9" ht="14.25">
      <c r="A7" s="11">
        <v>1</v>
      </c>
      <c r="B7" s="12" t="s">
        <v>17</v>
      </c>
      <c r="C7" s="25" t="s">
        <v>18</v>
      </c>
      <c r="D7" s="14" t="s">
        <v>19</v>
      </c>
      <c r="E7" s="17">
        <v>194</v>
      </c>
      <c r="F7" s="16">
        <f t="shared" si="0"/>
        <v>38.800000000000004</v>
      </c>
      <c r="G7" s="16">
        <v>85.76</v>
      </c>
      <c r="H7" s="16">
        <f t="shared" si="1"/>
        <v>42.88</v>
      </c>
      <c r="I7" s="16">
        <f t="shared" si="2"/>
        <v>81.68</v>
      </c>
    </row>
    <row r="8" spans="1:9" ht="14.25">
      <c r="A8" s="11">
        <v>2</v>
      </c>
      <c r="B8" s="12"/>
      <c r="C8" s="13"/>
      <c r="D8" s="14" t="s">
        <v>20</v>
      </c>
      <c r="E8" s="18">
        <v>181</v>
      </c>
      <c r="F8" s="16">
        <f>E8*50/250</f>
        <v>36.2</v>
      </c>
      <c r="G8" s="16">
        <v>88</v>
      </c>
      <c r="H8" s="16">
        <f t="shared" si="1"/>
        <v>44</v>
      </c>
      <c r="I8" s="16">
        <f t="shared" si="2"/>
        <v>80.2</v>
      </c>
    </row>
    <row r="9" spans="1:9" ht="14.25">
      <c r="A9" s="11">
        <v>3</v>
      </c>
      <c r="B9" s="12"/>
      <c r="C9" s="13"/>
      <c r="D9" s="14" t="s">
        <v>21</v>
      </c>
      <c r="E9" s="17">
        <v>194</v>
      </c>
      <c r="F9" s="16">
        <f>E9*50/250</f>
        <v>38.8</v>
      </c>
      <c r="G9" s="16">
        <v>82.1</v>
      </c>
      <c r="H9" s="16">
        <f t="shared" si="1"/>
        <v>41.05</v>
      </c>
      <c r="I9" s="16">
        <f t="shared" si="2"/>
        <v>79.85</v>
      </c>
    </row>
    <row r="10" spans="1:9" ht="14.25">
      <c r="A10" s="11">
        <v>1</v>
      </c>
      <c r="B10" s="12" t="s">
        <v>22</v>
      </c>
      <c r="C10" s="25" t="s">
        <v>23</v>
      </c>
      <c r="D10" s="14" t="s">
        <v>24</v>
      </c>
      <c r="E10" s="17">
        <v>218.5</v>
      </c>
      <c r="F10" s="16">
        <f>E10*(50/250)</f>
        <v>43.7</v>
      </c>
      <c r="G10" s="16">
        <v>91</v>
      </c>
      <c r="H10" s="16">
        <f aca="true" t="shared" si="3" ref="H8:H16">G10*(50/100)</f>
        <v>45.5</v>
      </c>
      <c r="I10" s="16">
        <f aca="true" t="shared" si="4" ref="I8:I16">F10+H10</f>
        <v>89.2</v>
      </c>
    </row>
    <row r="11" spans="1:9" ht="14.25">
      <c r="A11" s="11">
        <v>2</v>
      </c>
      <c r="B11" s="12"/>
      <c r="C11" s="13"/>
      <c r="D11" s="14" t="s">
        <v>25</v>
      </c>
      <c r="E11" s="17">
        <v>197.5</v>
      </c>
      <c r="F11" s="16">
        <f>E11*(50/250)</f>
        <v>39.5</v>
      </c>
      <c r="G11" s="16">
        <v>89.8</v>
      </c>
      <c r="H11" s="16">
        <f t="shared" si="3"/>
        <v>44.9</v>
      </c>
      <c r="I11" s="16">
        <f t="shared" si="4"/>
        <v>84.4</v>
      </c>
    </row>
    <row r="12" spans="1:9" ht="14.25">
      <c r="A12" s="11">
        <v>1</v>
      </c>
      <c r="B12" s="12" t="s">
        <v>26</v>
      </c>
      <c r="C12" s="25" t="s">
        <v>27</v>
      </c>
      <c r="D12" s="14" t="s">
        <v>28</v>
      </c>
      <c r="E12" s="17">
        <v>211.5</v>
      </c>
      <c r="F12" s="16">
        <f aca="true" t="shared" si="5" ref="F12:F20">E12*(50/250)</f>
        <v>42.300000000000004</v>
      </c>
      <c r="G12" s="16">
        <v>90.2</v>
      </c>
      <c r="H12" s="16">
        <f t="shared" si="3"/>
        <v>45.1</v>
      </c>
      <c r="I12" s="16">
        <f t="shared" si="4"/>
        <v>87.4</v>
      </c>
    </row>
    <row r="13" spans="1:9" ht="14.25">
      <c r="A13" s="11">
        <v>2</v>
      </c>
      <c r="B13" s="12"/>
      <c r="C13" s="13"/>
      <c r="D13" s="14" t="s">
        <v>29</v>
      </c>
      <c r="E13" s="18">
        <v>202</v>
      </c>
      <c r="F13" s="16">
        <f t="shared" si="5"/>
        <v>40.400000000000006</v>
      </c>
      <c r="G13" s="16">
        <v>87.2</v>
      </c>
      <c r="H13" s="16">
        <f t="shared" si="3"/>
        <v>43.6</v>
      </c>
      <c r="I13" s="16">
        <f t="shared" si="4"/>
        <v>84</v>
      </c>
    </row>
    <row r="14" spans="1:9" ht="14.25">
      <c r="A14" s="11">
        <v>3</v>
      </c>
      <c r="B14" s="12"/>
      <c r="C14" s="13"/>
      <c r="D14" s="14" t="s">
        <v>30</v>
      </c>
      <c r="E14" s="17">
        <v>205.5</v>
      </c>
      <c r="F14" s="16">
        <f t="shared" si="5"/>
        <v>41.1</v>
      </c>
      <c r="G14" s="16">
        <v>84</v>
      </c>
      <c r="H14" s="16">
        <f t="shared" si="3"/>
        <v>42</v>
      </c>
      <c r="I14" s="16">
        <f t="shared" si="4"/>
        <v>83.1</v>
      </c>
    </row>
    <row r="15" spans="1:9" ht="14.25">
      <c r="A15" s="11">
        <v>4</v>
      </c>
      <c r="B15" s="12"/>
      <c r="C15" s="13"/>
      <c r="D15" s="14" t="s">
        <v>31</v>
      </c>
      <c r="E15" s="17">
        <v>188</v>
      </c>
      <c r="F15" s="16">
        <f t="shared" si="5"/>
        <v>37.6</v>
      </c>
      <c r="G15" s="16">
        <v>87.4</v>
      </c>
      <c r="H15" s="16">
        <f aca="true" t="shared" si="6" ref="H15:H20">G15*(50/100)</f>
        <v>43.7</v>
      </c>
      <c r="I15" s="16">
        <f aca="true" t="shared" si="7" ref="I15:I41">F15+H15</f>
        <v>81.30000000000001</v>
      </c>
    </row>
    <row r="16" spans="1:9" ht="27" customHeight="1">
      <c r="A16" s="11">
        <v>1</v>
      </c>
      <c r="B16" s="19" t="s">
        <v>32</v>
      </c>
      <c r="C16" s="26" t="s">
        <v>33</v>
      </c>
      <c r="D16" s="14" t="s">
        <v>34</v>
      </c>
      <c r="E16" s="20" t="s">
        <v>35</v>
      </c>
      <c r="F16" s="16">
        <f>E16*50/250</f>
        <v>35.7</v>
      </c>
      <c r="G16" s="16">
        <v>85.7</v>
      </c>
      <c r="H16" s="16">
        <f>G16*50/100</f>
        <v>42.85</v>
      </c>
      <c r="I16" s="16">
        <f t="shared" si="7"/>
        <v>78.55000000000001</v>
      </c>
    </row>
    <row r="17" spans="1:9" ht="14.25">
      <c r="A17" s="11">
        <v>1</v>
      </c>
      <c r="B17" s="19" t="s">
        <v>36</v>
      </c>
      <c r="C17" s="26" t="s">
        <v>37</v>
      </c>
      <c r="D17" s="14" t="s">
        <v>38</v>
      </c>
      <c r="E17" s="20" t="s">
        <v>39</v>
      </c>
      <c r="F17" s="16">
        <f t="shared" si="5"/>
        <v>36.5</v>
      </c>
      <c r="G17" s="16">
        <v>84.2</v>
      </c>
      <c r="H17" s="16">
        <f t="shared" si="6"/>
        <v>42.1</v>
      </c>
      <c r="I17" s="16">
        <f t="shared" si="7"/>
        <v>78.6</v>
      </c>
    </row>
    <row r="18" spans="1:9" ht="14.25">
      <c r="A18" s="11">
        <v>1</v>
      </c>
      <c r="B18" s="12" t="s">
        <v>40</v>
      </c>
      <c r="C18" s="25" t="s">
        <v>41</v>
      </c>
      <c r="D18" s="14" t="s">
        <v>42</v>
      </c>
      <c r="E18" s="20" t="s">
        <v>43</v>
      </c>
      <c r="F18" s="16">
        <f t="shared" si="5"/>
        <v>39.5</v>
      </c>
      <c r="G18" s="16">
        <v>88.2</v>
      </c>
      <c r="H18" s="16">
        <f t="shared" si="6"/>
        <v>44.1</v>
      </c>
      <c r="I18" s="16">
        <f t="shared" si="7"/>
        <v>83.6</v>
      </c>
    </row>
    <row r="19" spans="1:9" ht="14.25">
      <c r="A19" s="11">
        <v>2</v>
      </c>
      <c r="B19" s="12"/>
      <c r="C19" s="13"/>
      <c r="D19" s="14" t="s">
        <v>44</v>
      </c>
      <c r="E19" s="20" t="s">
        <v>45</v>
      </c>
      <c r="F19" s="16">
        <f t="shared" si="5"/>
        <v>36.9</v>
      </c>
      <c r="G19" s="16">
        <v>88.6</v>
      </c>
      <c r="H19" s="16">
        <f t="shared" si="6"/>
        <v>44.3</v>
      </c>
      <c r="I19" s="16">
        <f t="shared" si="7"/>
        <v>81.19999999999999</v>
      </c>
    </row>
    <row r="20" spans="1:9" ht="14.25">
      <c r="A20" s="11">
        <v>1</v>
      </c>
      <c r="B20" s="12" t="s">
        <v>46</v>
      </c>
      <c r="C20" s="25" t="s">
        <v>47</v>
      </c>
      <c r="D20" s="14" t="s">
        <v>48</v>
      </c>
      <c r="E20" s="20" t="s">
        <v>49</v>
      </c>
      <c r="F20" s="16">
        <f t="shared" si="5"/>
        <v>40</v>
      </c>
      <c r="G20" s="16">
        <v>87</v>
      </c>
      <c r="H20" s="16">
        <f t="shared" si="6"/>
        <v>43.5</v>
      </c>
      <c r="I20" s="16">
        <f t="shared" si="7"/>
        <v>83.5</v>
      </c>
    </row>
    <row r="21" spans="1:9" ht="14.25">
      <c r="A21" s="11">
        <v>2</v>
      </c>
      <c r="B21" s="12"/>
      <c r="C21" s="13"/>
      <c r="D21" s="14" t="s">
        <v>50</v>
      </c>
      <c r="E21" s="20" t="s">
        <v>51</v>
      </c>
      <c r="F21" s="16">
        <f aca="true" t="shared" si="8" ref="F21:F25">E21*50/250</f>
        <v>36.6</v>
      </c>
      <c r="G21" s="16">
        <v>85.6</v>
      </c>
      <c r="H21" s="16">
        <f aca="true" t="shared" si="9" ref="H21:H25">G21*50/100</f>
        <v>42.8</v>
      </c>
      <c r="I21" s="16">
        <f t="shared" si="7"/>
        <v>79.4</v>
      </c>
    </row>
    <row r="22" spans="1:9" ht="14.25">
      <c r="A22" s="11">
        <v>1</v>
      </c>
      <c r="B22" s="12" t="s">
        <v>52</v>
      </c>
      <c r="C22" s="25" t="s">
        <v>53</v>
      </c>
      <c r="D22" s="14" t="s">
        <v>54</v>
      </c>
      <c r="E22" s="17" t="s">
        <v>55</v>
      </c>
      <c r="F22" s="16">
        <f aca="true" t="shared" si="10" ref="F22:F34">E22*(50/250)</f>
        <v>39.1</v>
      </c>
      <c r="G22" s="16">
        <v>84.2</v>
      </c>
      <c r="H22" s="16">
        <f aca="true" t="shared" si="11" ref="H22:H34">G22*(50/100)</f>
        <v>42.1</v>
      </c>
      <c r="I22" s="16">
        <f t="shared" si="7"/>
        <v>81.2</v>
      </c>
    </row>
    <row r="23" spans="1:9" ht="14.25">
      <c r="A23" s="11">
        <v>2</v>
      </c>
      <c r="B23" s="12"/>
      <c r="C23" s="13"/>
      <c r="D23" s="14" t="s">
        <v>56</v>
      </c>
      <c r="E23" s="17" t="s">
        <v>57</v>
      </c>
      <c r="F23" s="16">
        <f t="shared" si="10"/>
        <v>37.4</v>
      </c>
      <c r="G23" s="16">
        <v>87.2</v>
      </c>
      <c r="H23" s="16">
        <f t="shared" si="11"/>
        <v>43.6</v>
      </c>
      <c r="I23" s="16">
        <f t="shared" si="7"/>
        <v>81</v>
      </c>
    </row>
    <row r="24" spans="1:9" ht="14.25">
      <c r="A24" s="11">
        <v>1</v>
      </c>
      <c r="B24" s="19" t="s">
        <v>58</v>
      </c>
      <c r="C24" s="26" t="s">
        <v>59</v>
      </c>
      <c r="D24" s="14" t="s">
        <v>60</v>
      </c>
      <c r="E24" s="17" t="s">
        <v>45</v>
      </c>
      <c r="F24" s="16">
        <f t="shared" si="8"/>
        <v>36.9</v>
      </c>
      <c r="G24" s="16">
        <v>84.1</v>
      </c>
      <c r="H24" s="16">
        <f t="shared" si="9"/>
        <v>42.05</v>
      </c>
      <c r="I24" s="16">
        <f t="shared" si="7"/>
        <v>78.94999999999999</v>
      </c>
    </row>
    <row r="25" spans="1:9" ht="14.25">
      <c r="A25" s="11">
        <v>1</v>
      </c>
      <c r="B25" s="12" t="s">
        <v>61</v>
      </c>
      <c r="C25" s="25" t="s">
        <v>62</v>
      </c>
      <c r="D25" s="14" t="s">
        <v>63</v>
      </c>
      <c r="E25" s="17" t="s">
        <v>64</v>
      </c>
      <c r="F25" s="16">
        <f t="shared" si="8"/>
        <v>37.9</v>
      </c>
      <c r="G25" s="16">
        <v>85</v>
      </c>
      <c r="H25" s="16">
        <f t="shared" si="9"/>
        <v>42.5</v>
      </c>
      <c r="I25" s="16">
        <f t="shared" si="7"/>
        <v>80.4</v>
      </c>
    </row>
    <row r="26" spans="1:9" ht="14.25">
      <c r="A26" s="11">
        <v>2</v>
      </c>
      <c r="B26" s="12"/>
      <c r="C26" s="13"/>
      <c r="D26" s="14" t="s">
        <v>65</v>
      </c>
      <c r="E26" s="17" t="s">
        <v>66</v>
      </c>
      <c r="F26" s="16">
        <f t="shared" si="10"/>
        <v>39.900000000000006</v>
      </c>
      <c r="G26" s="16">
        <v>80.3</v>
      </c>
      <c r="H26" s="16">
        <f t="shared" si="11"/>
        <v>40.15</v>
      </c>
      <c r="I26" s="16">
        <f t="shared" si="7"/>
        <v>80.05000000000001</v>
      </c>
    </row>
    <row r="27" spans="1:9" ht="27">
      <c r="A27" s="11">
        <v>1</v>
      </c>
      <c r="B27" s="19" t="s">
        <v>67</v>
      </c>
      <c r="C27" s="26" t="s">
        <v>68</v>
      </c>
      <c r="D27" s="14" t="s">
        <v>69</v>
      </c>
      <c r="E27" s="17" t="s">
        <v>39</v>
      </c>
      <c r="F27" s="16">
        <f t="shared" si="10"/>
        <v>36.5</v>
      </c>
      <c r="G27" s="16">
        <v>87.36</v>
      </c>
      <c r="H27" s="16">
        <f t="shared" si="11"/>
        <v>43.68</v>
      </c>
      <c r="I27" s="16">
        <f t="shared" si="7"/>
        <v>80.18</v>
      </c>
    </row>
    <row r="28" spans="1:9" ht="14.25">
      <c r="A28" s="11">
        <v>1</v>
      </c>
      <c r="B28" s="19" t="s">
        <v>70</v>
      </c>
      <c r="C28" s="26" t="s">
        <v>71</v>
      </c>
      <c r="D28" s="14" t="s">
        <v>72</v>
      </c>
      <c r="E28" s="17" t="s">
        <v>73</v>
      </c>
      <c r="F28" s="16">
        <f t="shared" si="10"/>
        <v>32</v>
      </c>
      <c r="G28" s="16">
        <v>93.58</v>
      </c>
      <c r="H28" s="16">
        <f t="shared" si="11"/>
        <v>46.79</v>
      </c>
      <c r="I28" s="16">
        <f t="shared" si="7"/>
        <v>78.78999999999999</v>
      </c>
    </row>
    <row r="29" spans="1:9" ht="14.25">
      <c r="A29" s="11">
        <v>1</v>
      </c>
      <c r="B29" s="19" t="s">
        <v>74</v>
      </c>
      <c r="C29" s="26" t="s">
        <v>75</v>
      </c>
      <c r="D29" s="14" t="s">
        <v>76</v>
      </c>
      <c r="E29" s="20" t="s">
        <v>77</v>
      </c>
      <c r="F29" s="16">
        <f t="shared" si="10"/>
        <v>39.2</v>
      </c>
      <c r="G29" s="16">
        <v>89.8</v>
      </c>
      <c r="H29" s="16">
        <f t="shared" si="11"/>
        <v>44.9</v>
      </c>
      <c r="I29" s="16">
        <f t="shared" si="7"/>
        <v>84.1</v>
      </c>
    </row>
    <row r="30" spans="1:9" ht="27" customHeight="1">
      <c r="A30" s="11">
        <v>2</v>
      </c>
      <c r="B30" s="19" t="s">
        <v>78</v>
      </c>
      <c r="C30" s="17" t="s">
        <v>79</v>
      </c>
      <c r="D30" s="14" t="s">
        <v>80</v>
      </c>
      <c r="E30" s="20" t="s">
        <v>81</v>
      </c>
      <c r="F30" s="16">
        <f t="shared" si="10"/>
        <v>32.5</v>
      </c>
      <c r="G30" s="16">
        <v>85.8</v>
      </c>
      <c r="H30" s="16">
        <f t="shared" si="11"/>
        <v>42.9</v>
      </c>
      <c r="I30" s="16">
        <f t="shared" si="7"/>
        <v>75.4</v>
      </c>
    </row>
    <row r="31" spans="1:9" ht="27">
      <c r="A31" s="11">
        <v>1</v>
      </c>
      <c r="B31" s="19" t="s">
        <v>82</v>
      </c>
      <c r="C31" s="25" t="s">
        <v>83</v>
      </c>
      <c r="D31" s="21" t="s">
        <v>84</v>
      </c>
      <c r="E31" s="22" t="s">
        <v>85</v>
      </c>
      <c r="F31" s="16">
        <f t="shared" si="10"/>
        <v>36.7</v>
      </c>
      <c r="G31" s="16">
        <v>93.84</v>
      </c>
      <c r="H31" s="16">
        <f t="shared" si="11"/>
        <v>46.92</v>
      </c>
      <c r="I31" s="16">
        <f t="shared" si="7"/>
        <v>83.62</v>
      </c>
    </row>
    <row r="32" spans="1:9" ht="27" customHeight="1">
      <c r="A32" s="11">
        <v>2</v>
      </c>
      <c r="B32" s="19" t="s">
        <v>82</v>
      </c>
      <c r="C32" s="13"/>
      <c r="D32" s="14" t="s">
        <v>86</v>
      </c>
      <c r="E32" s="17" t="s">
        <v>87</v>
      </c>
      <c r="F32" s="16">
        <f t="shared" si="10"/>
        <v>37.7</v>
      </c>
      <c r="G32" s="16">
        <v>87.58</v>
      </c>
      <c r="H32" s="16">
        <f t="shared" si="11"/>
        <v>43.79</v>
      </c>
      <c r="I32" s="16">
        <f t="shared" si="7"/>
        <v>81.49000000000001</v>
      </c>
    </row>
    <row r="33" spans="1:9" ht="14.25">
      <c r="A33" s="11">
        <v>1</v>
      </c>
      <c r="B33" s="12" t="s">
        <v>88</v>
      </c>
      <c r="C33" s="13" t="s">
        <v>89</v>
      </c>
      <c r="D33" s="14" t="s">
        <v>90</v>
      </c>
      <c r="E33" s="17" t="s">
        <v>91</v>
      </c>
      <c r="F33" s="16">
        <f t="shared" si="10"/>
        <v>40.800000000000004</v>
      </c>
      <c r="G33" s="16">
        <v>88.6</v>
      </c>
      <c r="H33" s="16">
        <f t="shared" si="11"/>
        <v>44.3</v>
      </c>
      <c r="I33" s="16">
        <f t="shared" si="7"/>
        <v>85.1</v>
      </c>
    </row>
    <row r="34" spans="1:9" ht="24" customHeight="1">
      <c r="A34" s="11">
        <v>2</v>
      </c>
      <c r="B34" s="12"/>
      <c r="C34" s="13"/>
      <c r="D34" s="14" t="s">
        <v>92</v>
      </c>
      <c r="E34" s="17" t="s">
        <v>57</v>
      </c>
      <c r="F34" s="16">
        <f t="shared" si="10"/>
        <v>37.4</v>
      </c>
      <c r="G34" s="16">
        <v>82.8</v>
      </c>
      <c r="H34" s="16">
        <f t="shared" si="11"/>
        <v>41.4</v>
      </c>
      <c r="I34" s="16">
        <f t="shared" si="7"/>
        <v>78.8</v>
      </c>
    </row>
    <row r="35" spans="1:9" ht="27">
      <c r="A35" s="11">
        <v>1</v>
      </c>
      <c r="B35" s="19" t="s">
        <v>93</v>
      </c>
      <c r="C35" s="26" t="s">
        <v>94</v>
      </c>
      <c r="D35" s="14" t="s">
        <v>95</v>
      </c>
      <c r="E35" s="17">
        <v>117.5</v>
      </c>
      <c r="F35" s="16">
        <f aca="true" t="shared" si="12" ref="F35:F38">E35*(40/250)</f>
        <v>18.8</v>
      </c>
      <c r="G35" s="16">
        <v>71.3</v>
      </c>
      <c r="H35" s="16">
        <f aca="true" t="shared" si="13" ref="H35:H38">G35*(60/100)</f>
        <v>42.779999999999994</v>
      </c>
      <c r="I35" s="16">
        <f t="shared" si="7"/>
        <v>61.58</v>
      </c>
    </row>
    <row r="36" spans="1:9" ht="14.25">
      <c r="A36" s="11">
        <v>1</v>
      </c>
      <c r="B36" s="23" t="s">
        <v>96</v>
      </c>
      <c r="C36" s="25" t="s">
        <v>97</v>
      </c>
      <c r="D36" s="14" t="s">
        <v>98</v>
      </c>
      <c r="E36" s="17" t="s">
        <v>99</v>
      </c>
      <c r="F36" s="16">
        <f t="shared" si="12"/>
        <v>22</v>
      </c>
      <c r="G36" s="16">
        <v>83.5</v>
      </c>
      <c r="H36" s="16">
        <f t="shared" si="13"/>
        <v>50.1</v>
      </c>
      <c r="I36" s="16">
        <f t="shared" si="7"/>
        <v>72.1</v>
      </c>
    </row>
    <row r="37" spans="1:9" ht="14.25">
      <c r="A37" s="11">
        <v>2</v>
      </c>
      <c r="B37" s="24"/>
      <c r="C37" s="13"/>
      <c r="D37" s="14" t="s">
        <v>100</v>
      </c>
      <c r="E37" s="17">
        <v>146</v>
      </c>
      <c r="F37" s="16">
        <f t="shared" si="12"/>
        <v>23.36</v>
      </c>
      <c r="G37" s="16">
        <v>77.8</v>
      </c>
      <c r="H37" s="16">
        <f t="shared" si="13"/>
        <v>46.68</v>
      </c>
      <c r="I37" s="16">
        <f t="shared" si="7"/>
        <v>70.03999999999999</v>
      </c>
    </row>
    <row r="38" spans="1:9" ht="14.25">
      <c r="A38" s="11">
        <v>1</v>
      </c>
      <c r="B38" s="12" t="s">
        <v>101</v>
      </c>
      <c r="C38" s="25" t="s">
        <v>102</v>
      </c>
      <c r="D38" s="14" t="s">
        <v>103</v>
      </c>
      <c r="E38" s="20" t="s">
        <v>104</v>
      </c>
      <c r="F38" s="16">
        <f t="shared" si="12"/>
        <v>32.24</v>
      </c>
      <c r="G38" s="16">
        <v>80</v>
      </c>
      <c r="H38" s="16">
        <f t="shared" si="13"/>
        <v>48</v>
      </c>
      <c r="I38" s="16">
        <f t="shared" si="7"/>
        <v>80.24000000000001</v>
      </c>
    </row>
    <row r="39" spans="1:9" ht="14.25">
      <c r="A39" s="11">
        <v>2</v>
      </c>
      <c r="B39" s="12"/>
      <c r="C39" s="13"/>
      <c r="D39" s="14" t="s">
        <v>105</v>
      </c>
      <c r="E39" s="20" t="s">
        <v>106</v>
      </c>
      <c r="F39" s="16">
        <f>E39*40/250</f>
        <v>22.72</v>
      </c>
      <c r="G39" s="16">
        <v>86.4</v>
      </c>
      <c r="H39" s="16">
        <f>G39*60/100</f>
        <v>51.84</v>
      </c>
      <c r="I39" s="16">
        <f t="shared" si="7"/>
        <v>74.56</v>
      </c>
    </row>
    <row r="40" spans="1:9" ht="14.25">
      <c r="A40" s="11">
        <v>1</v>
      </c>
      <c r="B40" s="12" t="s">
        <v>107</v>
      </c>
      <c r="C40" s="25" t="s">
        <v>108</v>
      </c>
      <c r="D40" s="14" t="s">
        <v>109</v>
      </c>
      <c r="E40" s="20" t="s">
        <v>110</v>
      </c>
      <c r="F40" s="16">
        <f>E40*(40/100)</f>
        <v>34.2</v>
      </c>
      <c r="G40" s="16">
        <v>86.2</v>
      </c>
      <c r="H40" s="16">
        <f>G40*(60/100)</f>
        <v>51.72</v>
      </c>
      <c r="I40" s="16">
        <f t="shared" si="7"/>
        <v>85.92</v>
      </c>
    </row>
    <row r="41" spans="1:9" ht="14.25">
      <c r="A41" s="11">
        <v>2</v>
      </c>
      <c r="B41" s="12"/>
      <c r="C41" s="13"/>
      <c r="D41" s="14" t="s">
        <v>111</v>
      </c>
      <c r="E41" s="20" t="s">
        <v>112</v>
      </c>
      <c r="F41" s="16">
        <f>E41*(40/100)</f>
        <v>32</v>
      </c>
      <c r="G41" s="16">
        <v>86</v>
      </c>
      <c r="H41" s="16">
        <f>G41*(60/100)</f>
        <v>51.6</v>
      </c>
      <c r="I41" s="16">
        <f t="shared" si="7"/>
        <v>83.6</v>
      </c>
    </row>
  </sheetData>
  <sheetProtection/>
  <mergeCells count="33">
    <mergeCell ref="A1:I1"/>
    <mergeCell ref="E2:F2"/>
    <mergeCell ref="G2:H2"/>
    <mergeCell ref="A2:A3"/>
    <mergeCell ref="B2:B3"/>
    <mergeCell ref="B4:B6"/>
    <mergeCell ref="B7:B9"/>
    <mergeCell ref="B10:B11"/>
    <mergeCell ref="B12:B15"/>
    <mergeCell ref="B18:B19"/>
    <mergeCell ref="B20:B21"/>
    <mergeCell ref="B22:B23"/>
    <mergeCell ref="B25:B26"/>
    <mergeCell ref="B33:B34"/>
    <mergeCell ref="B36:B37"/>
    <mergeCell ref="B38:B39"/>
    <mergeCell ref="B40:B41"/>
    <mergeCell ref="C2:C3"/>
    <mergeCell ref="C4:C6"/>
    <mergeCell ref="C7:C9"/>
    <mergeCell ref="C10:C11"/>
    <mergeCell ref="C12:C15"/>
    <mergeCell ref="C18:C19"/>
    <mergeCell ref="C20:C21"/>
    <mergeCell ref="C22:C23"/>
    <mergeCell ref="C25:C26"/>
    <mergeCell ref="C31:C32"/>
    <mergeCell ref="C33:C34"/>
    <mergeCell ref="C36:C37"/>
    <mergeCell ref="C38:C39"/>
    <mergeCell ref="C40:C41"/>
    <mergeCell ref="D2:D3"/>
    <mergeCell ref="I2:I3"/>
  </mergeCells>
  <printOptions/>
  <pageMargins left="0.7513888888888889" right="0.7513888888888889" top="0.7868055555555555" bottom="0.78680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筱晨</cp:lastModifiedBy>
  <dcterms:created xsi:type="dcterms:W3CDTF">2016-12-02T08:54:00Z</dcterms:created>
  <dcterms:modified xsi:type="dcterms:W3CDTF">2022-08-03T02:20:10Z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97E38695290143EC9D9384CFED725C30</vt:lpwstr>
  </property>
</Properties>
</file>