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业测试人员名单" sheetId="1" r:id="rId1"/>
  </sheets>
  <calcPr calcId="144525"/>
</workbook>
</file>

<file path=xl/sharedStrings.xml><?xml version="1.0" encoding="utf-8"?>
<sst xmlns="http://schemas.openxmlformats.org/spreadsheetml/2006/main" count="5" uniqueCount="5">
  <si>
    <t>2021年泗县面向社会公开招聘幼儿园教师资格复审合格人员名单</t>
  </si>
  <si>
    <t>序号</t>
  </si>
  <si>
    <t>岗位代码</t>
  </si>
  <si>
    <t>准考证号</t>
  </si>
  <si>
    <t>笔试成绩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</si>
</sst>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24" borderId="7" applyNumberFormat="0" applyAlignment="0" applyProtection="0">
      <alignment vertical="center"/>
    </xf>
    <xf numFmtId="0" fontId="19" fillId="24" borderId="4" applyNumberFormat="0" applyAlignment="0" applyProtection="0">
      <alignment vertical="center"/>
    </xf>
    <xf numFmtId="0" fontId="11" fillId="16" borderId="6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3"/>
  <sheetViews>
    <sheetView tabSelected="1" workbookViewId="0">
      <selection activeCell="I5" sqref="I5"/>
    </sheetView>
  </sheetViews>
  <sheetFormatPr defaultColWidth="9" defaultRowHeight="14.25" outlineLevelCol="3"/>
  <cols>
    <col min="1" max="1" width="6.375" style="3" customWidth="1"/>
    <col min="2" max="2" width="18.25" style="3" customWidth="1"/>
    <col min="3" max="3" width="16.375" style="3" customWidth="1"/>
    <col min="4" max="4" width="16.75" style="4" customWidth="1"/>
    <col min="5" max="16311" width="9" style="1"/>
    <col min="16312" max="16317" width="9" style="5"/>
  </cols>
  <sheetData>
    <row r="1" s="1" customFormat="1" ht="24" customHeight="1" spans="1:4">
      <c r="A1" s="3" t="s">
        <v>0</v>
      </c>
      <c r="B1" s="3"/>
      <c r="C1" s="3"/>
      <c r="D1" s="3"/>
    </row>
    <row r="2" s="1" customFormat="1" ht="18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s="1" customFormat="1" ht="18" customHeight="1" spans="1:4">
      <c r="A3" s="6">
        <v>1</v>
      </c>
      <c r="B3" s="6" t="str">
        <f t="shared" ref="B3:B6" si="0">"20210101"</f>
        <v>20210101</v>
      </c>
      <c r="C3" s="6" t="str">
        <f>"2101010118"</f>
        <v>2101010118</v>
      </c>
      <c r="D3" s="7">
        <v>92.5</v>
      </c>
    </row>
    <row r="4" s="1" customFormat="1" ht="18" customHeight="1" spans="1:4">
      <c r="A4" s="6">
        <v>2</v>
      </c>
      <c r="B4" s="6" t="str">
        <f t="shared" si="0"/>
        <v>20210101</v>
      </c>
      <c r="C4" s="6" t="str">
        <f>"2101010103"</f>
        <v>2101010103</v>
      </c>
      <c r="D4" s="7">
        <v>90.1</v>
      </c>
    </row>
    <row r="5" s="1" customFormat="1" ht="18" customHeight="1" spans="1:4">
      <c r="A5" s="6">
        <v>3</v>
      </c>
      <c r="B5" s="6" t="str">
        <f t="shared" si="0"/>
        <v>20210101</v>
      </c>
      <c r="C5" s="6" t="str">
        <f>"2101010112"</f>
        <v>2101010112</v>
      </c>
      <c r="D5" s="7">
        <v>89.4</v>
      </c>
    </row>
    <row r="6" s="1" customFormat="1" ht="18" customHeight="1" spans="1:4">
      <c r="A6" s="6">
        <v>4</v>
      </c>
      <c r="B6" s="6" t="str">
        <f t="shared" si="0"/>
        <v>20210101</v>
      </c>
      <c r="C6" s="6" t="str">
        <f>"2101010107"</f>
        <v>2101010107</v>
      </c>
      <c r="D6" s="7">
        <v>87.1</v>
      </c>
    </row>
    <row r="7" s="1" customFormat="1" ht="18" customHeight="1" spans="1:4">
      <c r="A7" s="6">
        <v>5</v>
      </c>
      <c r="B7" s="6" t="str">
        <f t="shared" ref="B7:B17" si="1">"20210102"</f>
        <v>20210102</v>
      </c>
      <c r="C7" s="6" t="str">
        <f>"2101020214"</f>
        <v>2101020214</v>
      </c>
      <c r="D7" s="7">
        <v>95.3</v>
      </c>
    </row>
    <row r="8" s="1" customFormat="1" ht="18" customHeight="1" spans="1:4">
      <c r="A8" s="6">
        <v>6</v>
      </c>
      <c r="B8" s="6" t="str">
        <f t="shared" si="1"/>
        <v>20210102</v>
      </c>
      <c r="C8" s="6" t="str">
        <f>"2101020220"</f>
        <v>2101020220</v>
      </c>
      <c r="D8" s="7">
        <v>94.8</v>
      </c>
    </row>
    <row r="9" s="1" customFormat="1" ht="18" customHeight="1" spans="1:4">
      <c r="A9" s="6">
        <v>7</v>
      </c>
      <c r="B9" s="6" t="str">
        <f t="shared" si="1"/>
        <v>20210102</v>
      </c>
      <c r="C9" s="6" t="str">
        <f>"2101020127"</f>
        <v>2101020127</v>
      </c>
      <c r="D9" s="7">
        <v>88.5</v>
      </c>
    </row>
    <row r="10" s="1" customFormat="1" ht="18" customHeight="1" spans="1:4">
      <c r="A10" s="6">
        <v>8</v>
      </c>
      <c r="B10" s="6" t="str">
        <f t="shared" si="1"/>
        <v>20210102</v>
      </c>
      <c r="C10" s="6" t="str">
        <f>"2101020211"</f>
        <v>2101020211</v>
      </c>
      <c r="D10" s="7">
        <v>87.5</v>
      </c>
    </row>
    <row r="11" s="1" customFormat="1" ht="18" customHeight="1" spans="1:4">
      <c r="A11" s="6">
        <v>9</v>
      </c>
      <c r="B11" s="6" t="str">
        <f t="shared" si="1"/>
        <v>20210102</v>
      </c>
      <c r="C11" s="6" t="str">
        <f>"2101020213"</f>
        <v>2101020213</v>
      </c>
      <c r="D11" s="7">
        <v>87.5</v>
      </c>
    </row>
    <row r="12" s="1" customFormat="1" ht="18" customHeight="1" spans="1:4">
      <c r="A12" s="6">
        <v>10</v>
      </c>
      <c r="B12" s="6" t="str">
        <f t="shared" si="1"/>
        <v>20210102</v>
      </c>
      <c r="C12" s="6" t="str">
        <f>"2101020130"</f>
        <v>2101020130</v>
      </c>
      <c r="D12" s="7">
        <v>87.3</v>
      </c>
    </row>
    <row r="13" s="1" customFormat="1" ht="18" customHeight="1" spans="1:4">
      <c r="A13" s="6">
        <v>11</v>
      </c>
      <c r="B13" s="6" t="str">
        <f t="shared" si="1"/>
        <v>20210102</v>
      </c>
      <c r="C13" s="6" t="str">
        <f>"2101020204"</f>
        <v>2101020204</v>
      </c>
      <c r="D13" s="7">
        <v>86.6</v>
      </c>
    </row>
    <row r="14" s="1" customFormat="1" ht="18" customHeight="1" spans="1:4">
      <c r="A14" s="6">
        <v>12</v>
      </c>
      <c r="B14" s="6" t="str">
        <f t="shared" si="1"/>
        <v>20210102</v>
      </c>
      <c r="C14" s="6" t="str">
        <f>"2101020206"</f>
        <v>2101020206</v>
      </c>
      <c r="D14" s="7">
        <v>86.5</v>
      </c>
    </row>
    <row r="15" s="1" customFormat="1" ht="18" customHeight="1" spans="1:4">
      <c r="A15" s="6">
        <v>13</v>
      </c>
      <c r="B15" s="6" t="str">
        <f t="shared" si="1"/>
        <v>20210102</v>
      </c>
      <c r="C15" s="6" t="str">
        <f>"2101020226"</f>
        <v>2101020226</v>
      </c>
      <c r="D15" s="7">
        <v>85.1</v>
      </c>
    </row>
    <row r="16" s="1" customFormat="1" ht="18" customHeight="1" spans="1:4">
      <c r="A16" s="6">
        <v>14</v>
      </c>
      <c r="B16" s="6" t="str">
        <f t="shared" si="1"/>
        <v>20210102</v>
      </c>
      <c r="C16" s="6" t="str">
        <f>"2101020304"</f>
        <v>2101020304</v>
      </c>
      <c r="D16" s="7">
        <v>84.4</v>
      </c>
    </row>
    <row r="17" s="1" customFormat="1" ht="18" customHeight="1" spans="1:4">
      <c r="A17" s="6">
        <v>15</v>
      </c>
      <c r="B17" s="6" t="str">
        <f t="shared" si="1"/>
        <v>20210102</v>
      </c>
      <c r="C17" s="6" t="str">
        <f>"2101020202"</f>
        <v>2101020202</v>
      </c>
      <c r="D17" s="7">
        <v>80.6</v>
      </c>
    </row>
    <row r="18" s="1" customFormat="1" ht="18" customHeight="1" spans="1:4">
      <c r="A18" s="6">
        <v>16</v>
      </c>
      <c r="B18" s="6" t="str">
        <f t="shared" ref="B18:B29" si="2">"20210103"</f>
        <v>20210103</v>
      </c>
      <c r="C18" s="6" t="str">
        <f>"2101030325"</f>
        <v>2101030325</v>
      </c>
      <c r="D18" s="7">
        <v>96.1</v>
      </c>
    </row>
    <row r="19" s="1" customFormat="1" ht="18" customHeight="1" spans="1:4">
      <c r="A19" s="6">
        <v>17</v>
      </c>
      <c r="B19" s="6" t="str">
        <f t="shared" si="2"/>
        <v>20210103</v>
      </c>
      <c r="C19" s="6" t="str">
        <f>"2101030319"</f>
        <v>2101030319</v>
      </c>
      <c r="D19" s="7">
        <v>91.5</v>
      </c>
    </row>
    <row r="20" s="1" customFormat="1" ht="18" customHeight="1" spans="1:4">
      <c r="A20" s="6">
        <v>18</v>
      </c>
      <c r="B20" s="6" t="str">
        <f t="shared" si="2"/>
        <v>20210103</v>
      </c>
      <c r="C20" s="6" t="str">
        <f>"2101030322"</f>
        <v>2101030322</v>
      </c>
      <c r="D20" s="7">
        <v>88</v>
      </c>
    </row>
    <row r="21" s="1" customFormat="1" ht="18" customHeight="1" spans="1:4">
      <c r="A21" s="6">
        <v>19</v>
      </c>
      <c r="B21" s="6" t="str">
        <f t="shared" si="2"/>
        <v>20210103</v>
      </c>
      <c r="C21" s="6" t="str">
        <f>"2101030306"</f>
        <v>2101030306</v>
      </c>
      <c r="D21" s="7">
        <v>87.5</v>
      </c>
    </row>
    <row r="22" s="1" customFormat="1" ht="18" customHeight="1" spans="1:4">
      <c r="A22" s="6">
        <v>20</v>
      </c>
      <c r="B22" s="6" t="str">
        <f t="shared" si="2"/>
        <v>20210103</v>
      </c>
      <c r="C22" s="6" t="str">
        <f>"2101030401"</f>
        <v>2101030401</v>
      </c>
      <c r="D22" s="7">
        <v>86.8</v>
      </c>
    </row>
    <row r="23" s="1" customFormat="1" ht="18" customHeight="1" spans="1:4">
      <c r="A23" s="6">
        <v>21</v>
      </c>
      <c r="B23" s="6" t="str">
        <f t="shared" si="2"/>
        <v>20210103</v>
      </c>
      <c r="C23" s="6" t="str">
        <f>"2101030316"</f>
        <v>2101030316</v>
      </c>
      <c r="D23" s="7">
        <v>85.5</v>
      </c>
    </row>
    <row r="24" s="1" customFormat="1" ht="18" customHeight="1" spans="1:4">
      <c r="A24" s="6">
        <v>22</v>
      </c>
      <c r="B24" s="6" t="str">
        <f t="shared" si="2"/>
        <v>20210103</v>
      </c>
      <c r="C24" s="6" t="str">
        <f>"2101030308"</f>
        <v>2101030308</v>
      </c>
      <c r="D24" s="7">
        <v>85.1</v>
      </c>
    </row>
    <row r="25" s="1" customFormat="1" ht="18" customHeight="1" spans="1:4">
      <c r="A25" s="6">
        <v>23</v>
      </c>
      <c r="B25" s="6" t="str">
        <f t="shared" si="2"/>
        <v>20210103</v>
      </c>
      <c r="C25" s="6" t="str">
        <f>"2101030314"</f>
        <v>2101030314</v>
      </c>
      <c r="D25" s="7">
        <v>84.8</v>
      </c>
    </row>
    <row r="26" s="1" customFormat="1" ht="18" customHeight="1" spans="1:4">
      <c r="A26" s="6">
        <v>24</v>
      </c>
      <c r="B26" s="6" t="str">
        <f t="shared" si="2"/>
        <v>20210103</v>
      </c>
      <c r="C26" s="6" t="str">
        <f>"2101030404"</f>
        <v>2101030404</v>
      </c>
      <c r="D26" s="7">
        <v>83.8</v>
      </c>
    </row>
    <row r="27" s="1" customFormat="1" ht="18" customHeight="1" spans="1:4">
      <c r="A27" s="6">
        <v>25</v>
      </c>
      <c r="B27" s="6" t="str">
        <f t="shared" si="2"/>
        <v>20210103</v>
      </c>
      <c r="C27" s="6" t="str">
        <f>"2101030320"</f>
        <v>2101030320</v>
      </c>
      <c r="D27" s="7">
        <v>83.7</v>
      </c>
    </row>
    <row r="28" s="1" customFormat="1" ht="18" customHeight="1" spans="1:4">
      <c r="A28" s="6">
        <v>26</v>
      </c>
      <c r="B28" s="6" t="str">
        <f t="shared" si="2"/>
        <v>20210103</v>
      </c>
      <c r="C28" s="6" t="str">
        <f>"2101030330"</f>
        <v>2101030330</v>
      </c>
      <c r="D28" s="7">
        <v>83.7</v>
      </c>
    </row>
    <row r="29" s="1" customFormat="1" ht="18" customHeight="1" spans="1:4">
      <c r="A29" s="6">
        <v>27</v>
      </c>
      <c r="B29" s="6" t="str">
        <f t="shared" si="2"/>
        <v>20210103</v>
      </c>
      <c r="C29" s="6" t="str">
        <f>"2101030328"</f>
        <v>2101030328</v>
      </c>
      <c r="D29" s="7">
        <v>83.5</v>
      </c>
    </row>
    <row r="30" s="1" customFormat="1" ht="18" customHeight="1" spans="1:4">
      <c r="A30" s="6">
        <v>28</v>
      </c>
      <c r="B30" s="6" t="str">
        <f t="shared" ref="B30:B35" si="3">"20210104"</f>
        <v>20210104</v>
      </c>
      <c r="C30" s="6" t="str">
        <f>"2101040412"</f>
        <v>2101040412</v>
      </c>
      <c r="D30" s="7">
        <v>85.2</v>
      </c>
    </row>
    <row r="31" s="1" customFormat="1" ht="18" customHeight="1" spans="1:4">
      <c r="A31" s="6">
        <v>29</v>
      </c>
      <c r="B31" s="6" t="str">
        <f t="shared" si="3"/>
        <v>20210104</v>
      </c>
      <c r="C31" s="6" t="str">
        <f>"2101040420"</f>
        <v>2101040420</v>
      </c>
      <c r="D31" s="7">
        <v>82.6</v>
      </c>
    </row>
    <row r="32" s="1" customFormat="1" ht="18" customHeight="1" spans="1:4">
      <c r="A32" s="6">
        <v>30</v>
      </c>
      <c r="B32" s="6" t="str">
        <f t="shared" si="3"/>
        <v>20210104</v>
      </c>
      <c r="C32" s="6" t="str">
        <f>"2101040417"</f>
        <v>2101040417</v>
      </c>
      <c r="D32" s="7">
        <v>75.5</v>
      </c>
    </row>
    <row r="33" s="1" customFormat="1" ht="18" customHeight="1" spans="1:4">
      <c r="A33" s="6">
        <v>31</v>
      </c>
      <c r="B33" s="6" t="str">
        <f t="shared" si="3"/>
        <v>20210104</v>
      </c>
      <c r="C33" s="6" t="str">
        <f>"2101040415"</f>
        <v>2101040415</v>
      </c>
      <c r="D33" s="7">
        <v>71.4</v>
      </c>
    </row>
    <row r="34" s="1" customFormat="1" ht="18" customHeight="1" spans="1:4">
      <c r="A34" s="6">
        <v>32</v>
      </c>
      <c r="B34" s="6" t="str">
        <f t="shared" si="3"/>
        <v>20210104</v>
      </c>
      <c r="C34" s="6" t="str">
        <f>"2101040418"</f>
        <v>2101040418</v>
      </c>
      <c r="D34" s="7">
        <v>71</v>
      </c>
    </row>
    <row r="35" s="1" customFormat="1" ht="18" customHeight="1" spans="1:4">
      <c r="A35" s="6">
        <v>33</v>
      </c>
      <c r="B35" s="6" t="str">
        <f t="shared" si="3"/>
        <v>20210104</v>
      </c>
      <c r="C35" s="6" t="str">
        <f>"2101040408"</f>
        <v>2101040408</v>
      </c>
      <c r="D35" s="7">
        <v>66.2</v>
      </c>
    </row>
    <row r="36" s="1" customFormat="1" ht="18" customHeight="1" spans="1:4">
      <c r="A36" s="6">
        <v>34</v>
      </c>
      <c r="B36" s="6" t="str">
        <f t="shared" ref="B36:B44" si="4">"20210105"</f>
        <v>20210105</v>
      </c>
      <c r="C36" s="6" t="str">
        <f>"2101050425"</f>
        <v>2101050425</v>
      </c>
      <c r="D36" s="7">
        <v>96.4</v>
      </c>
    </row>
    <row r="37" s="1" customFormat="1" ht="18" customHeight="1" spans="1:4">
      <c r="A37" s="6">
        <v>35</v>
      </c>
      <c r="B37" s="6" t="str">
        <f t="shared" si="4"/>
        <v>20210105</v>
      </c>
      <c r="C37" s="6" t="str">
        <f>"2101050426"</f>
        <v>2101050426</v>
      </c>
      <c r="D37" s="7">
        <v>89.3</v>
      </c>
    </row>
    <row r="38" s="1" customFormat="1" ht="18" customHeight="1" spans="1:4">
      <c r="A38" s="6">
        <v>36</v>
      </c>
      <c r="B38" s="6" t="str">
        <f t="shared" si="4"/>
        <v>20210105</v>
      </c>
      <c r="C38" s="6" t="str">
        <f>"2101050424"</f>
        <v>2101050424</v>
      </c>
      <c r="D38" s="7">
        <v>87.8</v>
      </c>
    </row>
    <row r="39" s="1" customFormat="1" ht="18" customHeight="1" spans="1:4">
      <c r="A39" s="6">
        <v>37</v>
      </c>
      <c r="B39" s="6" t="str">
        <f t="shared" si="4"/>
        <v>20210105</v>
      </c>
      <c r="C39" s="6" t="str">
        <f>"2101050508"</f>
        <v>2101050508</v>
      </c>
      <c r="D39" s="7">
        <v>85.9</v>
      </c>
    </row>
    <row r="40" s="1" customFormat="1" ht="18" customHeight="1" spans="1:4">
      <c r="A40" s="6">
        <v>38</v>
      </c>
      <c r="B40" s="6" t="str">
        <f t="shared" si="4"/>
        <v>20210105</v>
      </c>
      <c r="C40" s="6" t="str">
        <f>"2101050429"</f>
        <v>2101050429</v>
      </c>
      <c r="D40" s="7">
        <v>83.3</v>
      </c>
    </row>
    <row r="41" s="1" customFormat="1" ht="18" customHeight="1" spans="1:4">
      <c r="A41" s="6">
        <v>39</v>
      </c>
      <c r="B41" s="6" t="str">
        <f t="shared" si="4"/>
        <v>20210105</v>
      </c>
      <c r="C41" s="6" t="str">
        <f>"2101050422"</f>
        <v>2101050422</v>
      </c>
      <c r="D41" s="7">
        <v>82</v>
      </c>
    </row>
    <row r="42" s="1" customFormat="1" ht="18" customHeight="1" spans="1:4">
      <c r="A42" s="6">
        <v>40</v>
      </c>
      <c r="B42" s="6" t="str">
        <f t="shared" si="4"/>
        <v>20210105</v>
      </c>
      <c r="C42" s="6" t="str">
        <f>"2101050505"</f>
        <v>2101050505</v>
      </c>
      <c r="D42" s="7">
        <v>79.6</v>
      </c>
    </row>
    <row r="43" s="1" customFormat="1" ht="18" customHeight="1" spans="1:4">
      <c r="A43" s="6">
        <v>41</v>
      </c>
      <c r="B43" s="6" t="str">
        <f t="shared" si="4"/>
        <v>20210105</v>
      </c>
      <c r="C43" s="6" t="str">
        <f>"2101050423"</f>
        <v>2101050423</v>
      </c>
      <c r="D43" s="7">
        <v>79.3</v>
      </c>
    </row>
    <row r="44" s="1" customFormat="1" ht="18" customHeight="1" spans="1:4">
      <c r="A44" s="6">
        <v>42</v>
      </c>
      <c r="B44" s="6" t="str">
        <f t="shared" si="4"/>
        <v>20210105</v>
      </c>
      <c r="C44" s="6" t="str">
        <f>"2101050430"</f>
        <v>2101050430</v>
      </c>
      <c r="D44" s="7">
        <v>78.6</v>
      </c>
    </row>
    <row r="45" s="1" customFormat="1" ht="18" customHeight="1" spans="1:4">
      <c r="A45" s="6">
        <v>43</v>
      </c>
      <c r="B45" s="6" t="str">
        <f t="shared" ref="B45:B53" si="5">"20210106"</f>
        <v>20210106</v>
      </c>
      <c r="C45" s="6" t="str">
        <f>"2101060511"</f>
        <v>2101060511</v>
      </c>
      <c r="D45" s="7">
        <v>96.8</v>
      </c>
    </row>
    <row r="46" s="1" customFormat="1" ht="18" customHeight="1" spans="1:4">
      <c r="A46" s="6">
        <v>44</v>
      </c>
      <c r="B46" s="6" t="str">
        <f t="shared" si="5"/>
        <v>20210106</v>
      </c>
      <c r="C46" s="6" t="str">
        <f>"2101060514"</f>
        <v>2101060514</v>
      </c>
      <c r="D46" s="7">
        <v>91.1</v>
      </c>
    </row>
    <row r="47" s="1" customFormat="1" ht="18" customHeight="1" spans="1:4">
      <c r="A47" s="6">
        <v>45</v>
      </c>
      <c r="B47" s="6" t="str">
        <f t="shared" si="5"/>
        <v>20210106</v>
      </c>
      <c r="C47" s="6" t="str">
        <f>"2101060529"</f>
        <v>2101060529</v>
      </c>
      <c r="D47" s="7">
        <v>91</v>
      </c>
    </row>
    <row r="48" s="1" customFormat="1" ht="18" customHeight="1" spans="1:4">
      <c r="A48" s="6">
        <v>46</v>
      </c>
      <c r="B48" s="6" t="str">
        <f t="shared" si="5"/>
        <v>20210106</v>
      </c>
      <c r="C48" s="6" t="str">
        <f>"2101060524"</f>
        <v>2101060524</v>
      </c>
      <c r="D48" s="7">
        <v>83.9</v>
      </c>
    </row>
    <row r="49" s="1" customFormat="1" ht="18" customHeight="1" spans="1:4">
      <c r="A49" s="6">
        <v>47</v>
      </c>
      <c r="B49" s="6" t="str">
        <f t="shared" si="5"/>
        <v>20210106</v>
      </c>
      <c r="C49" s="6" t="str">
        <f>"2101060525"</f>
        <v>2101060525</v>
      </c>
      <c r="D49" s="7">
        <v>82.3</v>
      </c>
    </row>
    <row r="50" s="1" customFormat="1" ht="18" customHeight="1" spans="1:4">
      <c r="A50" s="6">
        <v>48</v>
      </c>
      <c r="B50" s="6" t="str">
        <f t="shared" si="5"/>
        <v>20210106</v>
      </c>
      <c r="C50" s="6" t="str">
        <f>"2101060523"</f>
        <v>2101060523</v>
      </c>
      <c r="D50" s="7">
        <v>82</v>
      </c>
    </row>
    <row r="51" s="1" customFormat="1" ht="18" customHeight="1" spans="1:4">
      <c r="A51" s="6">
        <v>49</v>
      </c>
      <c r="B51" s="6" t="str">
        <f t="shared" si="5"/>
        <v>20210106</v>
      </c>
      <c r="C51" s="6" t="str">
        <f>"2101060522"</f>
        <v>2101060522</v>
      </c>
      <c r="D51" s="7">
        <v>79.4</v>
      </c>
    </row>
    <row r="52" s="1" customFormat="1" ht="18" customHeight="1" spans="1:4">
      <c r="A52" s="6">
        <v>50</v>
      </c>
      <c r="B52" s="6" t="str">
        <f t="shared" si="5"/>
        <v>20210106</v>
      </c>
      <c r="C52" s="6" t="str">
        <f>"2101060517"</f>
        <v>2101060517</v>
      </c>
      <c r="D52" s="7">
        <v>74.7</v>
      </c>
    </row>
    <row r="53" s="1" customFormat="1" ht="18" customHeight="1" spans="1:4">
      <c r="A53" s="6">
        <v>51</v>
      </c>
      <c r="B53" s="6" t="str">
        <f t="shared" si="5"/>
        <v>20210106</v>
      </c>
      <c r="C53" s="6" t="str">
        <f>"2101060527"</f>
        <v>2101060527</v>
      </c>
      <c r="D53" s="7">
        <v>72.1</v>
      </c>
    </row>
    <row r="54" s="1" customFormat="1" ht="18" customHeight="1" spans="1:4">
      <c r="A54" s="6">
        <v>52</v>
      </c>
      <c r="B54" s="6" t="str">
        <f t="shared" ref="B54:B64" si="6">"20210107"</f>
        <v>20210107</v>
      </c>
      <c r="C54" s="6" t="str">
        <f>"2101070609"</f>
        <v>2101070609</v>
      </c>
      <c r="D54" s="7">
        <v>88.3</v>
      </c>
    </row>
    <row r="55" s="1" customFormat="1" ht="18" customHeight="1" spans="1:4">
      <c r="A55" s="6">
        <v>53</v>
      </c>
      <c r="B55" s="6" t="str">
        <f t="shared" si="6"/>
        <v>20210107</v>
      </c>
      <c r="C55" s="6" t="str">
        <f>"2101070601"</f>
        <v>2101070601</v>
      </c>
      <c r="D55" s="7">
        <v>86.8</v>
      </c>
    </row>
    <row r="56" s="1" customFormat="1" ht="18" customHeight="1" spans="1:4">
      <c r="A56" s="6">
        <v>54</v>
      </c>
      <c r="B56" s="6" t="str">
        <f t="shared" si="6"/>
        <v>20210107</v>
      </c>
      <c r="C56" s="6" t="str">
        <f>"2101070604"</f>
        <v>2101070604</v>
      </c>
      <c r="D56" s="7">
        <v>82.9</v>
      </c>
    </row>
    <row r="57" s="1" customFormat="1" ht="18" customHeight="1" spans="1:4">
      <c r="A57" s="6">
        <v>55</v>
      </c>
      <c r="B57" s="6" t="str">
        <f t="shared" si="6"/>
        <v>20210107</v>
      </c>
      <c r="C57" s="6" t="str">
        <f>"2101070614"</f>
        <v>2101070614</v>
      </c>
      <c r="D57" s="7">
        <v>82.3</v>
      </c>
    </row>
    <row r="58" s="1" customFormat="1" ht="18" customHeight="1" spans="1:4">
      <c r="A58" s="6">
        <v>56</v>
      </c>
      <c r="B58" s="6" t="str">
        <f t="shared" si="6"/>
        <v>20210107</v>
      </c>
      <c r="C58" s="6" t="str">
        <f>"2101070603"</f>
        <v>2101070603</v>
      </c>
      <c r="D58" s="7">
        <v>82.2</v>
      </c>
    </row>
    <row r="59" s="1" customFormat="1" ht="18" customHeight="1" spans="1:4">
      <c r="A59" s="6">
        <v>57</v>
      </c>
      <c r="B59" s="6" t="str">
        <f t="shared" si="6"/>
        <v>20210107</v>
      </c>
      <c r="C59" s="6" t="str">
        <f>"2101070611"</f>
        <v>2101070611</v>
      </c>
      <c r="D59" s="7">
        <v>82.2</v>
      </c>
    </row>
    <row r="60" s="1" customFormat="1" ht="18" customHeight="1" spans="1:4">
      <c r="A60" s="6">
        <v>58</v>
      </c>
      <c r="B60" s="6" t="str">
        <f t="shared" si="6"/>
        <v>20210107</v>
      </c>
      <c r="C60" s="6" t="str">
        <f>"2101070617"</f>
        <v>2101070617</v>
      </c>
      <c r="D60" s="7">
        <v>78.7</v>
      </c>
    </row>
    <row r="61" s="1" customFormat="1" ht="18" customHeight="1" spans="1:4">
      <c r="A61" s="6">
        <v>59</v>
      </c>
      <c r="B61" s="6" t="str">
        <f t="shared" si="6"/>
        <v>20210107</v>
      </c>
      <c r="C61" s="6" t="str">
        <f>"2101070615"</f>
        <v>2101070615</v>
      </c>
      <c r="D61" s="7">
        <v>76.4</v>
      </c>
    </row>
    <row r="62" s="1" customFormat="1" ht="18" customHeight="1" spans="1:4">
      <c r="A62" s="6">
        <v>60</v>
      </c>
      <c r="B62" s="6" t="str">
        <f t="shared" si="6"/>
        <v>20210107</v>
      </c>
      <c r="C62" s="6" t="str">
        <f>"2101070602"</f>
        <v>2101070602</v>
      </c>
      <c r="D62" s="7">
        <v>73.5</v>
      </c>
    </row>
    <row r="63" s="1" customFormat="1" ht="18" customHeight="1" spans="1:4">
      <c r="A63" s="6">
        <v>61</v>
      </c>
      <c r="B63" s="6" t="str">
        <f t="shared" si="6"/>
        <v>20210107</v>
      </c>
      <c r="C63" s="6" t="str">
        <f>"2101070530"</f>
        <v>2101070530</v>
      </c>
      <c r="D63" s="7">
        <v>73.2</v>
      </c>
    </row>
    <row r="64" s="1" customFormat="1" ht="18" customHeight="1" spans="1:4">
      <c r="A64" s="6">
        <v>62</v>
      </c>
      <c r="B64" s="6" t="str">
        <f t="shared" si="6"/>
        <v>20210107</v>
      </c>
      <c r="C64" s="6" t="str">
        <f>"2101070607"</f>
        <v>2101070607</v>
      </c>
      <c r="D64" s="7">
        <v>71.9</v>
      </c>
    </row>
    <row r="65" s="1" customFormat="1" ht="18" customHeight="1" spans="1:4">
      <c r="A65" s="6">
        <v>63</v>
      </c>
      <c r="B65" s="6" t="str">
        <f t="shared" ref="B65:B73" si="7">"20210108"</f>
        <v>20210108</v>
      </c>
      <c r="C65" s="6" t="str">
        <f>"2101080621"</f>
        <v>2101080621</v>
      </c>
      <c r="D65" s="7">
        <v>89.4</v>
      </c>
    </row>
    <row r="66" s="1" customFormat="1" ht="18" customHeight="1" spans="1:4">
      <c r="A66" s="6">
        <v>64</v>
      </c>
      <c r="B66" s="6" t="str">
        <f t="shared" si="7"/>
        <v>20210108</v>
      </c>
      <c r="C66" s="6" t="str">
        <f>"2101080628"</f>
        <v>2101080628</v>
      </c>
      <c r="D66" s="7">
        <v>88.6</v>
      </c>
    </row>
    <row r="67" s="1" customFormat="1" ht="18" customHeight="1" spans="1:4">
      <c r="A67" s="6">
        <v>65</v>
      </c>
      <c r="B67" s="6" t="str">
        <f t="shared" si="7"/>
        <v>20210108</v>
      </c>
      <c r="C67" s="6" t="str">
        <f>"2101080623"</f>
        <v>2101080623</v>
      </c>
      <c r="D67" s="7">
        <v>88.1</v>
      </c>
    </row>
    <row r="68" s="1" customFormat="1" ht="18" customHeight="1" spans="1:4">
      <c r="A68" s="6">
        <v>66</v>
      </c>
      <c r="B68" s="6" t="str">
        <f t="shared" si="7"/>
        <v>20210108</v>
      </c>
      <c r="C68" s="6" t="str">
        <f>"2101080701"</f>
        <v>2101080701</v>
      </c>
      <c r="D68" s="7">
        <v>81.8</v>
      </c>
    </row>
    <row r="69" s="1" customFormat="1" ht="18" customHeight="1" spans="1:4">
      <c r="A69" s="6">
        <v>67</v>
      </c>
      <c r="B69" s="6" t="str">
        <f t="shared" si="7"/>
        <v>20210108</v>
      </c>
      <c r="C69" s="6" t="str">
        <f>"2101080622"</f>
        <v>2101080622</v>
      </c>
      <c r="D69" s="7">
        <v>78.2</v>
      </c>
    </row>
    <row r="70" s="1" customFormat="1" ht="18" customHeight="1" spans="1:4">
      <c r="A70" s="6">
        <v>68</v>
      </c>
      <c r="B70" s="6" t="str">
        <f t="shared" si="7"/>
        <v>20210108</v>
      </c>
      <c r="C70" s="6" t="str">
        <f>"2101080630"</f>
        <v>2101080630</v>
      </c>
      <c r="D70" s="7">
        <v>72.2</v>
      </c>
    </row>
    <row r="71" s="1" customFormat="1" ht="18" customHeight="1" spans="1:4">
      <c r="A71" s="6">
        <v>69</v>
      </c>
      <c r="B71" s="6" t="str">
        <f t="shared" si="7"/>
        <v>20210108</v>
      </c>
      <c r="C71" s="6" t="str">
        <f>"2101080702"</f>
        <v>2101080702</v>
      </c>
      <c r="D71" s="7">
        <v>68.9</v>
      </c>
    </row>
    <row r="72" s="1" customFormat="1" ht="18" customHeight="1" spans="1:4">
      <c r="A72" s="6">
        <v>70</v>
      </c>
      <c r="B72" s="6" t="str">
        <f t="shared" si="7"/>
        <v>20210108</v>
      </c>
      <c r="C72" s="6" t="str">
        <f>"2101080703"</f>
        <v>2101080703</v>
      </c>
      <c r="D72" s="7">
        <v>63.9</v>
      </c>
    </row>
    <row r="73" s="1" customFormat="1" ht="18" customHeight="1" spans="1:4">
      <c r="A73" s="6">
        <v>71</v>
      </c>
      <c r="B73" s="6" t="str">
        <f t="shared" si="7"/>
        <v>20210108</v>
      </c>
      <c r="C73" s="6" t="str">
        <f>"2101080624"</f>
        <v>2101080624</v>
      </c>
      <c r="D73" s="7">
        <v>62.1</v>
      </c>
    </row>
    <row r="74" s="1" customFormat="1" ht="18" customHeight="1" spans="1:4">
      <c r="A74" s="6">
        <v>72</v>
      </c>
      <c r="B74" s="6" t="str">
        <f t="shared" ref="B74:B85" si="8">"20210109"</f>
        <v>20210109</v>
      </c>
      <c r="C74" s="6" t="str">
        <f>"2101090706"</f>
        <v>2101090706</v>
      </c>
      <c r="D74" s="7">
        <v>98.9</v>
      </c>
    </row>
    <row r="75" s="1" customFormat="1" ht="18" customHeight="1" spans="1:4">
      <c r="A75" s="6">
        <v>73</v>
      </c>
      <c r="B75" s="6" t="str">
        <f t="shared" si="8"/>
        <v>20210109</v>
      </c>
      <c r="C75" s="6" t="str">
        <f>"2101090709"</f>
        <v>2101090709</v>
      </c>
      <c r="D75" s="7">
        <v>91.6</v>
      </c>
    </row>
    <row r="76" s="1" customFormat="1" ht="18" customHeight="1" spans="1:4">
      <c r="A76" s="6">
        <v>74</v>
      </c>
      <c r="B76" s="6" t="str">
        <f t="shared" si="8"/>
        <v>20210109</v>
      </c>
      <c r="C76" s="6" t="str">
        <f>"2101090711"</f>
        <v>2101090711</v>
      </c>
      <c r="D76" s="7">
        <v>87</v>
      </c>
    </row>
    <row r="77" s="1" customFormat="1" ht="18" customHeight="1" spans="1:4">
      <c r="A77" s="6">
        <v>75</v>
      </c>
      <c r="B77" s="6" t="str">
        <f t="shared" si="8"/>
        <v>20210109</v>
      </c>
      <c r="C77" s="6" t="str">
        <f>"2101090708"</f>
        <v>2101090708</v>
      </c>
      <c r="D77" s="7">
        <v>86.3</v>
      </c>
    </row>
    <row r="78" s="1" customFormat="1" ht="18" customHeight="1" spans="1:4">
      <c r="A78" s="6">
        <v>76</v>
      </c>
      <c r="B78" s="6" t="str">
        <f t="shared" si="8"/>
        <v>20210109</v>
      </c>
      <c r="C78" s="6" t="str">
        <f>"2101090716"</f>
        <v>2101090716</v>
      </c>
      <c r="D78" s="7">
        <v>85.7</v>
      </c>
    </row>
    <row r="79" s="1" customFormat="1" ht="18" customHeight="1" spans="1:4">
      <c r="A79" s="6">
        <v>77</v>
      </c>
      <c r="B79" s="6" t="str">
        <f t="shared" si="8"/>
        <v>20210109</v>
      </c>
      <c r="C79" s="6" t="str">
        <f>"2101090720"</f>
        <v>2101090720</v>
      </c>
      <c r="D79" s="7">
        <v>85</v>
      </c>
    </row>
    <row r="80" s="1" customFormat="1" ht="18" customHeight="1" spans="1:4">
      <c r="A80" s="6">
        <v>78</v>
      </c>
      <c r="B80" s="6" t="str">
        <f t="shared" si="8"/>
        <v>20210109</v>
      </c>
      <c r="C80" s="6" t="str">
        <f>"2101090714"</f>
        <v>2101090714</v>
      </c>
      <c r="D80" s="7">
        <v>81.7</v>
      </c>
    </row>
    <row r="81" s="1" customFormat="1" ht="18" customHeight="1" spans="1:4">
      <c r="A81" s="6">
        <v>79</v>
      </c>
      <c r="B81" s="6" t="str">
        <f t="shared" si="8"/>
        <v>20210109</v>
      </c>
      <c r="C81" s="6" t="str">
        <f>"2101090715"</f>
        <v>2101090715</v>
      </c>
      <c r="D81" s="7">
        <v>80.8</v>
      </c>
    </row>
    <row r="82" s="1" customFormat="1" ht="18" customHeight="1" spans="1:4">
      <c r="A82" s="6">
        <v>80</v>
      </c>
      <c r="B82" s="6" t="str">
        <f t="shared" si="8"/>
        <v>20210109</v>
      </c>
      <c r="C82" s="6" t="str">
        <f>"2101090721"</f>
        <v>2101090721</v>
      </c>
      <c r="D82" s="7">
        <v>80.2</v>
      </c>
    </row>
    <row r="83" s="1" customFormat="1" ht="18" customHeight="1" spans="1:4">
      <c r="A83" s="6">
        <v>81</v>
      </c>
      <c r="B83" s="6" t="str">
        <f t="shared" si="8"/>
        <v>20210109</v>
      </c>
      <c r="C83" s="6" t="str">
        <f>"2101090725"</f>
        <v>2101090725</v>
      </c>
      <c r="D83" s="7">
        <v>79.8</v>
      </c>
    </row>
    <row r="84" s="2" customFormat="1" ht="18" customHeight="1" spans="1:4">
      <c r="A84" s="6">
        <v>82</v>
      </c>
      <c r="B84" s="6" t="str">
        <f t="shared" si="8"/>
        <v>20210109</v>
      </c>
      <c r="C84" s="6" t="str">
        <f>"2101090713"</f>
        <v>2101090713</v>
      </c>
      <c r="D84" s="7">
        <v>79</v>
      </c>
    </row>
    <row r="85" s="2" customFormat="1" ht="18" customHeight="1" spans="1:4">
      <c r="A85" s="6">
        <v>83</v>
      </c>
      <c r="B85" s="6" t="str">
        <f t="shared" si="8"/>
        <v>20210109</v>
      </c>
      <c r="C85" s="6" t="str">
        <f>"2101090717"</f>
        <v>2101090717</v>
      </c>
      <c r="D85" s="7">
        <v>77</v>
      </c>
    </row>
    <row r="86" s="1" customFormat="1" ht="18" customHeight="1" spans="1:4">
      <c r="A86" s="6">
        <v>84</v>
      </c>
      <c r="B86" s="6" t="str">
        <f t="shared" ref="B86:B90" si="9">"20210110"</f>
        <v>20210110</v>
      </c>
      <c r="C86" s="6" t="str">
        <f>"2101100803"</f>
        <v>2101100803</v>
      </c>
      <c r="D86" s="7">
        <v>98.6</v>
      </c>
    </row>
    <row r="87" s="1" customFormat="1" ht="18" customHeight="1" spans="1:4">
      <c r="A87" s="6">
        <v>85</v>
      </c>
      <c r="B87" s="6" t="str">
        <f t="shared" si="9"/>
        <v>20210110</v>
      </c>
      <c r="C87" s="6" t="str">
        <f>"2101100801"</f>
        <v>2101100801</v>
      </c>
      <c r="D87" s="7">
        <v>85.8</v>
      </c>
    </row>
    <row r="88" s="1" customFormat="1" ht="18" customHeight="1" spans="1:4">
      <c r="A88" s="6">
        <v>86</v>
      </c>
      <c r="B88" s="6" t="str">
        <f t="shared" si="9"/>
        <v>20210110</v>
      </c>
      <c r="C88" s="6" t="str">
        <f>"2101100807"</f>
        <v>2101100807</v>
      </c>
      <c r="D88" s="7">
        <v>79.5</v>
      </c>
    </row>
    <row r="89" s="1" customFormat="1" ht="18" customHeight="1" spans="1:4">
      <c r="A89" s="6">
        <v>87</v>
      </c>
      <c r="B89" s="6" t="str">
        <f t="shared" si="9"/>
        <v>20210110</v>
      </c>
      <c r="C89" s="6" t="str">
        <f>"2101100804"</f>
        <v>2101100804</v>
      </c>
      <c r="D89" s="7">
        <v>76.4</v>
      </c>
    </row>
    <row r="90" s="1" customFormat="1" ht="18" customHeight="1" spans="1:4">
      <c r="A90" s="6">
        <v>88</v>
      </c>
      <c r="B90" s="6" t="str">
        <f t="shared" si="9"/>
        <v>20210110</v>
      </c>
      <c r="C90" s="6" t="str">
        <f>"2101100730"</f>
        <v>2101100730</v>
      </c>
      <c r="D90" s="7">
        <v>75.7</v>
      </c>
    </row>
    <row r="91" s="1" customFormat="1" ht="18" customHeight="1" spans="1:4">
      <c r="A91" s="6">
        <v>89</v>
      </c>
      <c r="B91" s="6" t="str">
        <f t="shared" ref="B91:B99" si="10">"20210111"</f>
        <v>20210111</v>
      </c>
      <c r="C91" s="6" t="str">
        <f>"2101110811"</f>
        <v>2101110811</v>
      </c>
      <c r="D91" s="7">
        <v>88.5</v>
      </c>
    </row>
    <row r="92" s="1" customFormat="1" ht="18" customHeight="1" spans="1:4">
      <c r="A92" s="6">
        <v>90</v>
      </c>
      <c r="B92" s="6" t="str">
        <f t="shared" si="10"/>
        <v>20210111</v>
      </c>
      <c r="C92" s="6" t="str">
        <f>"2101110820"</f>
        <v>2101110820</v>
      </c>
      <c r="D92" s="7">
        <v>83.7</v>
      </c>
    </row>
    <row r="93" s="1" customFormat="1" ht="18" customHeight="1" spans="1:4">
      <c r="A93" s="6">
        <v>91</v>
      </c>
      <c r="B93" s="6" t="str">
        <f t="shared" si="10"/>
        <v>20210111</v>
      </c>
      <c r="C93" s="6" t="str">
        <f>"2101110816"</f>
        <v>2101110816</v>
      </c>
      <c r="D93" s="7">
        <v>81</v>
      </c>
    </row>
    <row r="94" s="1" customFormat="1" ht="18" customHeight="1" spans="1:4">
      <c r="A94" s="6">
        <v>92</v>
      </c>
      <c r="B94" s="6" t="str">
        <f t="shared" si="10"/>
        <v>20210111</v>
      </c>
      <c r="C94" s="6" t="str">
        <f>"2101110817"</f>
        <v>2101110817</v>
      </c>
      <c r="D94" s="7">
        <v>80.3</v>
      </c>
    </row>
    <row r="95" s="1" customFormat="1" ht="18" customHeight="1" spans="1:4">
      <c r="A95" s="6">
        <v>93</v>
      </c>
      <c r="B95" s="6" t="str">
        <f t="shared" si="10"/>
        <v>20210111</v>
      </c>
      <c r="C95" s="6" t="str">
        <f>"2101110814"</f>
        <v>2101110814</v>
      </c>
      <c r="D95" s="7">
        <v>80.2</v>
      </c>
    </row>
    <row r="96" s="1" customFormat="1" ht="18" customHeight="1" spans="1:4">
      <c r="A96" s="6">
        <v>94</v>
      </c>
      <c r="B96" s="6" t="str">
        <f t="shared" si="10"/>
        <v>20210111</v>
      </c>
      <c r="C96" s="6" t="str">
        <f>"2101110813"</f>
        <v>2101110813</v>
      </c>
      <c r="D96" s="7">
        <v>79.1</v>
      </c>
    </row>
    <row r="97" s="1" customFormat="1" ht="18" customHeight="1" spans="1:4">
      <c r="A97" s="6">
        <v>95</v>
      </c>
      <c r="B97" s="6" t="str">
        <f t="shared" si="10"/>
        <v>20210111</v>
      </c>
      <c r="C97" s="6" t="str">
        <f>"2101110809"</f>
        <v>2101110809</v>
      </c>
      <c r="D97" s="7">
        <v>76.2</v>
      </c>
    </row>
    <row r="98" s="1" customFormat="1" ht="18" customHeight="1" spans="1:4">
      <c r="A98" s="6">
        <v>96</v>
      </c>
      <c r="B98" s="6" t="str">
        <f t="shared" si="10"/>
        <v>20210111</v>
      </c>
      <c r="C98" s="6" t="str">
        <f>"2101110819"</f>
        <v>2101110819</v>
      </c>
      <c r="D98" s="7">
        <v>73.5</v>
      </c>
    </row>
    <row r="99" s="1" customFormat="1" ht="18" customHeight="1" spans="1:4">
      <c r="A99" s="6">
        <v>97</v>
      </c>
      <c r="B99" s="6" t="str">
        <f t="shared" si="10"/>
        <v>20210111</v>
      </c>
      <c r="C99" s="6" t="str">
        <f>"2101110810"</f>
        <v>2101110810</v>
      </c>
      <c r="D99" s="7">
        <v>73.4</v>
      </c>
    </row>
    <row r="100" s="1" customFormat="1" ht="18" customHeight="1" spans="1:4">
      <c r="A100" s="6">
        <v>98</v>
      </c>
      <c r="B100" s="6" t="str">
        <f t="shared" ref="B100:B104" si="11">"20210112"</f>
        <v>20210112</v>
      </c>
      <c r="C100" s="6" t="str">
        <f>"2101120827"</f>
        <v>2101120827</v>
      </c>
      <c r="D100" s="7">
        <v>90.5</v>
      </c>
    </row>
    <row r="101" s="1" customFormat="1" ht="18" customHeight="1" spans="1:4">
      <c r="A101" s="6">
        <v>99</v>
      </c>
      <c r="B101" s="6" t="str">
        <f t="shared" si="11"/>
        <v>20210112</v>
      </c>
      <c r="C101" s="6" t="str">
        <f>"2101120830"</f>
        <v>2101120830</v>
      </c>
      <c r="D101" s="7">
        <v>87.9</v>
      </c>
    </row>
    <row r="102" s="1" customFormat="1" ht="18" customHeight="1" spans="1:4">
      <c r="A102" s="6">
        <v>100</v>
      </c>
      <c r="B102" s="6" t="str">
        <f t="shared" si="11"/>
        <v>20210112</v>
      </c>
      <c r="C102" s="6" t="str">
        <f>"2101120822"</f>
        <v>2101120822</v>
      </c>
      <c r="D102" s="7">
        <v>85.8</v>
      </c>
    </row>
    <row r="103" s="1" customFormat="1" ht="18" customHeight="1" spans="1:4">
      <c r="A103" s="6">
        <v>101</v>
      </c>
      <c r="B103" s="6" t="str">
        <f t="shared" si="11"/>
        <v>20210112</v>
      </c>
      <c r="C103" s="6" t="str">
        <f>"2101120823"</f>
        <v>2101120823</v>
      </c>
      <c r="D103" s="7">
        <v>81</v>
      </c>
    </row>
    <row r="104" s="1" customFormat="1" ht="18" customHeight="1" spans="1:4">
      <c r="A104" s="6">
        <v>102</v>
      </c>
      <c r="B104" s="6" t="str">
        <f t="shared" si="11"/>
        <v>20210112</v>
      </c>
      <c r="C104" s="6" t="str">
        <f>"2101120826"</f>
        <v>2101120826</v>
      </c>
      <c r="D104" s="7">
        <v>74.2</v>
      </c>
    </row>
    <row r="105" s="1" customFormat="1" ht="18" customHeight="1" spans="1:4">
      <c r="A105" s="6">
        <v>103</v>
      </c>
      <c r="B105" s="6" t="str">
        <f t="shared" ref="B105:B110" si="12">"20210113"</f>
        <v>20210113</v>
      </c>
      <c r="C105" s="6" t="str">
        <f>"2101130907"</f>
        <v>2101130907</v>
      </c>
      <c r="D105" s="7">
        <v>90.3</v>
      </c>
    </row>
    <row r="106" s="1" customFormat="1" ht="18" customHeight="1" spans="1:4">
      <c r="A106" s="6">
        <v>104</v>
      </c>
      <c r="B106" s="6" t="str">
        <f t="shared" si="12"/>
        <v>20210113</v>
      </c>
      <c r="C106" s="6" t="str">
        <f>"2101130912"</f>
        <v>2101130912</v>
      </c>
      <c r="D106" s="7">
        <v>88.6</v>
      </c>
    </row>
    <row r="107" s="1" customFormat="1" ht="18" customHeight="1" spans="1:4">
      <c r="A107" s="6">
        <v>105</v>
      </c>
      <c r="B107" s="6" t="str">
        <f t="shared" si="12"/>
        <v>20210113</v>
      </c>
      <c r="C107" s="6" t="str">
        <f>"2101130913"</f>
        <v>2101130913</v>
      </c>
      <c r="D107" s="7">
        <v>79.5</v>
      </c>
    </row>
    <row r="108" s="1" customFormat="1" ht="18" customHeight="1" spans="1:4">
      <c r="A108" s="6">
        <v>106</v>
      </c>
      <c r="B108" s="6" t="str">
        <f t="shared" si="12"/>
        <v>20210113</v>
      </c>
      <c r="C108" s="6" t="str">
        <f>"2101130910"</f>
        <v>2101130910</v>
      </c>
      <c r="D108" s="7">
        <v>79.3</v>
      </c>
    </row>
    <row r="109" s="1" customFormat="1" ht="18" customHeight="1" spans="1:4">
      <c r="A109" s="6">
        <v>107</v>
      </c>
      <c r="B109" s="6" t="str">
        <f t="shared" si="12"/>
        <v>20210113</v>
      </c>
      <c r="C109" s="6" t="str">
        <f>"2101130911"</f>
        <v>2101130911</v>
      </c>
      <c r="D109" s="7">
        <v>76.4</v>
      </c>
    </row>
    <row r="110" s="1" customFormat="1" ht="18" customHeight="1" spans="1:4">
      <c r="A110" s="6">
        <v>108</v>
      </c>
      <c r="B110" s="6" t="str">
        <f t="shared" si="12"/>
        <v>20210113</v>
      </c>
      <c r="C110" s="6" t="str">
        <f>"2101130903"</f>
        <v>2101130903</v>
      </c>
      <c r="D110" s="7">
        <v>66.2</v>
      </c>
    </row>
    <row r="111" s="1" customFormat="1" ht="18" customHeight="1" spans="1:4">
      <c r="A111" s="6">
        <v>109</v>
      </c>
      <c r="B111" s="6" t="str">
        <f t="shared" ref="B111:B113" si="13">"20210114"</f>
        <v>20210114</v>
      </c>
      <c r="C111" s="6" t="str">
        <f>"2101140917"</f>
        <v>2101140917</v>
      </c>
      <c r="D111" s="7">
        <v>90.4</v>
      </c>
    </row>
    <row r="112" s="1" customFormat="1" ht="18" customHeight="1" spans="1:4">
      <c r="A112" s="6">
        <v>110</v>
      </c>
      <c r="B112" s="6" t="str">
        <f t="shared" si="13"/>
        <v>20210114</v>
      </c>
      <c r="C112" s="6" t="str">
        <f>"2101140914"</f>
        <v>2101140914</v>
      </c>
      <c r="D112" s="7">
        <v>76.5</v>
      </c>
    </row>
    <row r="113" s="1" customFormat="1" ht="18" customHeight="1" spans="1:4">
      <c r="A113" s="6">
        <v>111</v>
      </c>
      <c r="B113" s="6" t="str">
        <f t="shared" si="13"/>
        <v>20210114</v>
      </c>
      <c r="C113" s="6" t="str">
        <f>"2101140915"</f>
        <v>2101140915</v>
      </c>
      <c r="D113" s="7">
        <v>74.7</v>
      </c>
    </row>
    <row r="114" s="1" customFormat="1" ht="18" customHeight="1" spans="1:4">
      <c r="A114" s="6">
        <v>112</v>
      </c>
      <c r="B114" s="6" t="str">
        <f t="shared" ref="B114:B119" si="14">"20210115"</f>
        <v>20210115</v>
      </c>
      <c r="C114" s="6" t="str">
        <f>"2101151004"</f>
        <v>2101151004</v>
      </c>
      <c r="D114" s="7">
        <v>87.4</v>
      </c>
    </row>
    <row r="115" s="1" customFormat="1" ht="18" customHeight="1" spans="1:4">
      <c r="A115" s="6">
        <v>113</v>
      </c>
      <c r="B115" s="6" t="str">
        <f t="shared" si="14"/>
        <v>20210115</v>
      </c>
      <c r="C115" s="6" t="str">
        <f>"2101150921"</f>
        <v>2101150921</v>
      </c>
      <c r="D115" s="7">
        <v>85</v>
      </c>
    </row>
    <row r="116" s="1" customFormat="1" ht="18" customHeight="1" spans="1:4">
      <c r="A116" s="6">
        <v>114</v>
      </c>
      <c r="B116" s="6" t="str">
        <f t="shared" si="14"/>
        <v>20210115</v>
      </c>
      <c r="C116" s="6" t="str">
        <f>"2101150930"</f>
        <v>2101150930</v>
      </c>
      <c r="D116" s="7">
        <v>84</v>
      </c>
    </row>
    <row r="117" s="1" customFormat="1" ht="18" customHeight="1" spans="1:4">
      <c r="A117" s="6">
        <v>115</v>
      </c>
      <c r="B117" s="6" t="str">
        <f t="shared" si="14"/>
        <v>20210115</v>
      </c>
      <c r="C117" s="6" t="str">
        <f>"2101150925"</f>
        <v>2101150925</v>
      </c>
      <c r="D117" s="7">
        <v>78.5</v>
      </c>
    </row>
    <row r="118" s="1" customFormat="1" ht="18" customHeight="1" spans="1:4">
      <c r="A118" s="6">
        <v>116</v>
      </c>
      <c r="B118" s="6" t="str">
        <f t="shared" si="14"/>
        <v>20210115</v>
      </c>
      <c r="C118" s="6" t="str">
        <f>"2101151001"</f>
        <v>2101151001</v>
      </c>
      <c r="D118" s="7">
        <v>77</v>
      </c>
    </row>
    <row r="119" s="1" customFormat="1" ht="18" customHeight="1" spans="1:4">
      <c r="A119" s="6">
        <v>117</v>
      </c>
      <c r="B119" s="6" t="str">
        <f t="shared" si="14"/>
        <v>20210115</v>
      </c>
      <c r="C119" s="6" t="str">
        <f>"2101150920"</f>
        <v>2101150920</v>
      </c>
      <c r="D119" s="7">
        <v>75.7</v>
      </c>
    </row>
    <row r="120" s="1" customFormat="1" ht="18" customHeight="1" spans="1:4">
      <c r="A120" s="6">
        <v>118</v>
      </c>
      <c r="B120" s="6" t="str">
        <f t="shared" ref="B120:B128" si="15">"20210116"</f>
        <v>20210116</v>
      </c>
      <c r="C120" s="6" t="str">
        <f>"2101161107"</f>
        <v>2101161107</v>
      </c>
      <c r="D120" s="7">
        <v>93.1</v>
      </c>
    </row>
    <row r="121" s="1" customFormat="1" ht="18" customHeight="1" spans="1:4">
      <c r="A121" s="6">
        <v>119</v>
      </c>
      <c r="B121" s="6" t="str">
        <f t="shared" si="15"/>
        <v>20210116</v>
      </c>
      <c r="C121" s="6" t="str">
        <f>"2101161128"</f>
        <v>2101161128</v>
      </c>
      <c r="D121" s="7">
        <v>92.1</v>
      </c>
    </row>
    <row r="122" s="1" customFormat="1" ht="18" customHeight="1" spans="1:4">
      <c r="A122" s="6">
        <v>120</v>
      </c>
      <c r="B122" s="6" t="str">
        <f t="shared" si="15"/>
        <v>20210116</v>
      </c>
      <c r="C122" s="6" t="str">
        <f>"2101161126"</f>
        <v>2101161126</v>
      </c>
      <c r="D122" s="7">
        <v>86.1</v>
      </c>
    </row>
    <row r="123" s="1" customFormat="1" ht="18" customHeight="1" spans="1:4">
      <c r="A123" s="6">
        <v>121</v>
      </c>
      <c r="B123" s="6" t="str">
        <f t="shared" si="15"/>
        <v>20210116</v>
      </c>
      <c r="C123" s="6" t="str">
        <f>"2101161006"</f>
        <v>2101161006</v>
      </c>
      <c r="D123" s="7">
        <v>83.5</v>
      </c>
    </row>
    <row r="124" s="1" customFormat="1" ht="18" customHeight="1" spans="1:4">
      <c r="A124" s="6">
        <v>122</v>
      </c>
      <c r="B124" s="6" t="str">
        <f t="shared" si="15"/>
        <v>20210116</v>
      </c>
      <c r="C124" s="6" t="str">
        <f>"2101161013"</f>
        <v>2101161013</v>
      </c>
      <c r="D124" s="7">
        <v>82.7</v>
      </c>
    </row>
    <row r="125" s="1" customFormat="1" ht="18" customHeight="1" spans="1:4">
      <c r="A125" s="6">
        <v>123</v>
      </c>
      <c r="B125" s="6" t="str">
        <f t="shared" si="15"/>
        <v>20210116</v>
      </c>
      <c r="C125" s="6" t="str">
        <f>"2101161010"</f>
        <v>2101161010</v>
      </c>
      <c r="D125" s="7">
        <v>82.3</v>
      </c>
    </row>
    <row r="126" s="1" customFormat="1" ht="18" customHeight="1" spans="1:4">
      <c r="A126" s="6">
        <v>124</v>
      </c>
      <c r="B126" s="6" t="str">
        <f t="shared" si="15"/>
        <v>20210116</v>
      </c>
      <c r="C126" s="6" t="str">
        <f>"2101161017"</f>
        <v>2101161017</v>
      </c>
      <c r="D126" s="7">
        <v>80.3</v>
      </c>
    </row>
    <row r="127" s="1" customFormat="1" ht="18" customHeight="1" spans="1:4">
      <c r="A127" s="6">
        <v>125</v>
      </c>
      <c r="B127" s="6" t="str">
        <f t="shared" si="15"/>
        <v>20210116</v>
      </c>
      <c r="C127" s="6" t="str">
        <f>"2101161007"</f>
        <v>2101161007</v>
      </c>
      <c r="D127" s="7">
        <v>80.2</v>
      </c>
    </row>
    <row r="128" s="1" customFormat="1" ht="18" customHeight="1" spans="1:4">
      <c r="A128" s="6">
        <v>126</v>
      </c>
      <c r="B128" s="6" t="str">
        <f t="shared" si="15"/>
        <v>20210116</v>
      </c>
      <c r="C128" s="6" t="str">
        <f>"2101161008"</f>
        <v>2101161008</v>
      </c>
      <c r="D128" s="7">
        <v>79.2</v>
      </c>
    </row>
    <row r="129" s="1" customFormat="1" ht="18" customHeight="1" spans="1:4">
      <c r="A129" s="6">
        <v>127</v>
      </c>
      <c r="B129" s="6" t="str">
        <f t="shared" ref="B129:B137" si="16">"20210117"</f>
        <v>20210117</v>
      </c>
      <c r="C129" s="6" t="str">
        <f>"2101171309"</f>
        <v>2101171309</v>
      </c>
      <c r="D129" s="7">
        <v>89.9</v>
      </c>
    </row>
    <row r="130" s="1" customFormat="1" ht="18" customHeight="1" spans="1:4">
      <c r="A130" s="6">
        <v>128</v>
      </c>
      <c r="B130" s="6" t="str">
        <f t="shared" si="16"/>
        <v>20210117</v>
      </c>
      <c r="C130" s="6" t="str">
        <f>"2101171308"</f>
        <v>2101171308</v>
      </c>
      <c r="D130" s="7">
        <v>86.4</v>
      </c>
    </row>
    <row r="131" s="1" customFormat="1" ht="18" customHeight="1" spans="1:4">
      <c r="A131" s="6">
        <v>129</v>
      </c>
      <c r="B131" s="6" t="str">
        <f t="shared" si="16"/>
        <v>20210117</v>
      </c>
      <c r="C131" s="6" t="str">
        <f>"2101171304"</f>
        <v>2101171304</v>
      </c>
      <c r="D131" s="7">
        <v>86.3</v>
      </c>
    </row>
    <row r="132" s="1" customFormat="1" ht="18" customHeight="1" spans="1:4">
      <c r="A132" s="6">
        <v>130</v>
      </c>
      <c r="B132" s="6" t="str">
        <f t="shared" si="16"/>
        <v>20210117</v>
      </c>
      <c r="C132" s="6" t="str">
        <f>"2101171229"</f>
        <v>2101171229</v>
      </c>
      <c r="D132" s="7">
        <v>85.3</v>
      </c>
    </row>
    <row r="133" s="1" customFormat="1" ht="18" customHeight="1" spans="1:4">
      <c r="A133" s="6">
        <v>131</v>
      </c>
      <c r="B133" s="6" t="str">
        <f t="shared" si="16"/>
        <v>20210117</v>
      </c>
      <c r="C133" s="6" t="str">
        <f>"2101171324"</f>
        <v>2101171324</v>
      </c>
      <c r="D133" s="7">
        <v>85.2</v>
      </c>
    </row>
    <row r="134" s="1" customFormat="1" ht="18" customHeight="1" spans="1:4">
      <c r="A134" s="6">
        <v>132</v>
      </c>
      <c r="B134" s="6" t="str">
        <f t="shared" si="16"/>
        <v>20210117</v>
      </c>
      <c r="C134" s="6" t="str">
        <f>"2101171403"</f>
        <v>2101171403</v>
      </c>
      <c r="D134" s="7">
        <v>84.8</v>
      </c>
    </row>
    <row r="135" s="1" customFormat="1" ht="18" customHeight="1" spans="1:4">
      <c r="A135" s="6">
        <v>133</v>
      </c>
      <c r="B135" s="6" t="str">
        <f t="shared" si="16"/>
        <v>20210117</v>
      </c>
      <c r="C135" s="6" t="str">
        <f>"2101171322"</f>
        <v>2101171322</v>
      </c>
      <c r="D135" s="7">
        <v>83.5</v>
      </c>
    </row>
    <row r="136" s="1" customFormat="1" ht="18" customHeight="1" spans="1:4">
      <c r="A136" s="6">
        <v>134</v>
      </c>
      <c r="B136" s="6" t="str">
        <f t="shared" si="16"/>
        <v>20210117</v>
      </c>
      <c r="C136" s="6" t="str">
        <f>"2101171208"</f>
        <v>2101171208</v>
      </c>
      <c r="D136" s="7">
        <v>81.1</v>
      </c>
    </row>
    <row r="137" s="1" customFormat="1" ht="18" customHeight="1" spans="1:4">
      <c r="A137" s="6">
        <v>135</v>
      </c>
      <c r="B137" s="6" t="str">
        <f t="shared" si="16"/>
        <v>20210117</v>
      </c>
      <c r="C137" s="6" t="str">
        <f>"2101171405"</f>
        <v>2101171405</v>
      </c>
      <c r="D137" s="7">
        <v>80.6</v>
      </c>
    </row>
    <row r="138" s="1" customFormat="1" ht="18" customHeight="1" spans="1:4">
      <c r="A138" s="6">
        <v>136</v>
      </c>
      <c r="B138" s="6" t="str">
        <f t="shared" ref="B138:B143" si="17">"20210118"</f>
        <v>20210118</v>
      </c>
      <c r="C138" s="6" t="str">
        <f>"2101181506"</f>
        <v>2101181506</v>
      </c>
      <c r="D138" s="7">
        <v>86</v>
      </c>
    </row>
    <row r="139" s="1" customFormat="1" ht="18" customHeight="1" spans="1:4">
      <c r="A139" s="6">
        <v>137</v>
      </c>
      <c r="B139" s="6" t="str">
        <f t="shared" si="17"/>
        <v>20210118</v>
      </c>
      <c r="C139" s="6" t="str">
        <f>"2101181417"</f>
        <v>2101181417</v>
      </c>
      <c r="D139" s="7">
        <v>84.8</v>
      </c>
    </row>
    <row r="140" s="1" customFormat="1" ht="18" customHeight="1" spans="1:4">
      <c r="A140" s="6">
        <v>138</v>
      </c>
      <c r="B140" s="6" t="str">
        <f t="shared" si="17"/>
        <v>20210118</v>
      </c>
      <c r="C140" s="6" t="str">
        <f>"2101181508"</f>
        <v>2101181508</v>
      </c>
      <c r="D140" s="7">
        <v>77.7</v>
      </c>
    </row>
    <row r="141" s="1" customFormat="1" ht="18" customHeight="1" spans="1:4">
      <c r="A141" s="6">
        <v>139</v>
      </c>
      <c r="B141" s="6" t="str">
        <f t="shared" si="17"/>
        <v>20210118</v>
      </c>
      <c r="C141" s="6" t="str">
        <f>"2101181512"</f>
        <v>2101181512</v>
      </c>
      <c r="D141" s="7">
        <v>77</v>
      </c>
    </row>
    <row r="142" s="1" customFormat="1" ht="18" customHeight="1" spans="1:4">
      <c r="A142" s="6">
        <v>140</v>
      </c>
      <c r="B142" s="6" t="str">
        <f t="shared" si="17"/>
        <v>20210118</v>
      </c>
      <c r="C142" s="6" t="str">
        <f>"2101181407"</f>
        <v>2101181407</v>
      </c>
      <c r="D142" s="7">
        <v>76.8</v>
      </c>
    </row>
    <row r="143" s="1" customFormat="1" ht="18" customHeight="1" spans="1:4">
      <c r="A143" s="6">
        <v>141</v>
      </c>
      <c r="B143" s="6" t="str">
        <f t="shared" si="17"/>
        <v>20210118</v>
      </c>
      <c r="C143" s="6" t="str">
        <f>"2101181419"</f>
        <v>2101181419</v>
      </c>
      <c r="D143" s="7">
        <v>76.5</v>
      </c>
    </row>
    <row r="144" s="1" customFormat="1" ht="18" customHeight="1" spans="1:4">
      <c r="A144" s="6">
        <v>142</v>
      </c>
      <c r="B144" s="6" t="str">
        <f t="shared" ref="B144:B155" si="18">"20210119"</f>
        <v>20210119</v>
      </c>
      <c r="C144" s="6" t="str">
        <f>"2101191719"</f>
        <v>2101191719</v>
      </c>
      <c r="D144" s="7">
        <v>94.6</v>
      </c>
    </row>
    <row r="145" s="1" customFormat="1" ht="18" customHeight="1" spans="1:4">
      <c r="A145" s="6">
        <v>143</v>
      </c>
      <c r="B145" s="6" t="str">
        <f t="shared" si="18"/>
        <v>20210119</v>
      </c>
      <c r="C145" s="6" t="str">
        <f>"2101191612"</f>
        <v>2101191612</v>
      </c>
      <c r="D145" s="7">
        <v>87.5</v>
      </c>
    </row>
    <row r="146" s="1" customFormat="1" ht="18" customHeight="1" spans="1:4">
      <c r="A146" s="6">
        <v>144</v>
      </c>
      <c r="B146" s="6" t="str">
        <f t="shared" si="18"/>
        <v>20210119</v>
      </c>
      <c r="C146" s="6" t="str">
        <f>"2101191811"</f>
        <v>2101191811</v>
      </c>
      <c r="D146" s="7">
        <v>87.5</v>
      </c>
    </row>
    <row r="147" s="1" customFormat="1" ht="18" customHeight="1" spans="1:4">
      <c r="A147" s="6">
        <v>145</v>
      </c>
      <c r="B147" s="6" t="str">
        <f t="shared" si="18"/>
        <v>20210119</v>
      </c>
      <c r="C147" s="6" t="str">
        <f>"2101191727"</f>
        <v>2101191727</v>
      </c>
      <c r="D147" s="7">
        <v>87.3</v>
      </c>
    </row>
    <row r="148" s="1" customFormat="1" ht="18" customHeight="1" spans="1:4">
      <c r="A148" s="6">
        <v>146</v>
      </c>
      <c r="B148" s="6" t="str">
        <f t="shared" si="18"/>
        <v>20210119</v>
      </c>
      <c r="C148" s="6" t="str">
        <f>"2101191627"</f>
        <v>2101191627</v>
      </c>
      <c r="D148" s="7">
        <v>86.2</v>
      </c>
    </row>
    <row r="149" s="1" customFormat="1" ht="18" customHeight="1" spans="1:4">
      <c r="A149" s="6">
        <v>147</v>
      </c>
      <c r="B149" s="6" t="str">
        <f t="shared" si="18"/>
        <v>20210119</v>
      </c>
      <c r="C149" s="6" t="str">
        <f>"2101191529"</f>
        <v>2101191529</v>
      </c>
      <c r="D149" s="7">
        <v>86.1</v>
      </c>
    </row>
    <row r="150" s="1" customFormat="1" ht="18" customHeight="1" spans="1:4">
      <c r="A150" s="6">
        <v>148</v>
      </c>
      <c r="B150" s="6" t="str">
        <f t="shared" si="18"/>
        <v>20210119</v>
      </c>
      <c r="C150" s="6" t="str">
        <f>"2101191709"</f>
        <v>2101191709</v>
      </c>
      <c r="D150" s="7">
        <v>85.3</v>
      </c>
    </row>
    <row r="151" s="1" customFormat="1" ht="18" customHeight="1" spans="1:4">
      <c r="A151" s="6">
        <v>149</v>
      </c>
      <c r="B151" s="6" t="str">
        <f t="shared" si="18"/>
        <v>20210119</v>
      </c>
      <c r="C151" s="6" t="str">
        <f>"2101191728"</f>
        <v>2101191728</v>
      </c>
      <c r="D151" s="7">
        <v>83.7</v>
      </c>
    </row>
    <row r="152" s="1" customFormat="1" ht="18" customHeight="1" spans="1:4">
      <c r="A152" s="6">
        <v>150</v>
      </c>
      <c r="B152" s="6" t="str">
        <f t="shared" si="18"/>
        <v>20210119</v>
      </c>
      <c r="C152" s="6" t="str">
        <f>"2101191625"</f>
        <v>2101191625</v>
      </c>
      <c r="D152" s="7">
        <v>82.6</v>
      </c>
    </row>
    <row r="153" s="1" customFormat="1" ht="18" customHeight="1" spans="1:4">
      <c r="A153" s="6">
        <v>151</v>
      </c>
      <c r="B153" s="6" t="str">
        <f t="shared" si="18"/>
        <v>20210119</v>
      </c>
      <c r="C153" s="6" t="str">
        <f>"2101191725"</f>
        <v>2101191725</v>
      </c>
      <c r="D153" s="7">
        <v>82.6</v>
      </c>
    </row>
    <row r="154" s="1" customFormat="1" ht="18" customHeight="1" spans="1:4">
      <c r="A154" s="6">
        <v>152</v>
      </c>
      <c r="B154" s="6" t="str">
        <f t="shared" si="18"/>
        <v>20210119</v>
      </c>
      <c r="C154" s="6" t="str">
        <f>"2101191803"</f>
        <v>2101191803</v>
      </c>
      <c r="D154" s="7">
        <v>81.3</v>
      </c>
    </row>
    <row r="155" s="1" customFormat="1" ht="18" customHeight="1" spans="1:4">
      <c r="A155" s="6">
        <v>153</v>
      </c>
      <c r="B155" s="6" t="str">
        <f t="shared" si="18"/>
        <v>20210119</v>
      </c>
      <c r="C155" s="6" t="str">
        <f>"2101191620"</f>
        <v>2101191620</v>
      </c>
      <c r="D155" s="7">
        <v>80.3</v>
      </c>
    </row>
    <row r="156" s="1" customFormat="1" ht="18" customHeight="1" spans="1:4">
      <c r="A156" s="6">
        <v>154</v>
      </c>
      <c r="B156" s="6" t="str">
        <f t="shared" ref="B156:B174" si="19">"20210120"</f>
        <v>20210120</v>
      </c>
      <c r="C156" s="6" t="str">
        <f>"2101201916"</f>
        <v>2101201916</v>
      </c>
      <c r="D156" s="7">
        <v>93</v>
      </c>
    </row>
    <row r="157" s="1" customFormat="1" ht="18" customHeight="1" spans="1:4">
      <c r="A157" s="6">
        <v>155</v>
      </c>
      <c r="B157" s="6" t="str">
        <f t="shared" si="19"/>
        <v>20210120</v>
      </c>
      <c r="C157" s="6" t="str">
        <f>"2101201912"</f>
        <v>2101201912</v>
      </c>
      <c r="D157" s="7">
        <v>90.3</v>
      </c>
    </row>
    <row r="158" s="1" customFormat="1" ht="18" customHeight="1" spans="1:4">
      <c r="A158" s="6">
        <v>156</v>
      </c>
      <c r="B158" s="6" t="str">
        <f t="shared" si="19"/>
        <v>20210120</v>
      </c>
      <c r="C158" s="6" t="str">
        <f>"2101202101"</f>
        <v>2101202101</v>
      </c>
      <c r="D158" s="7">
        <v>89.8</v>
      </c>
    </row>
    <row r="159" s="1" customFormat="1" ht="18" customHeight="1" spans="1:4">
      <c r="A159" s="6">
        <v>157</v>
      </c>
      <c r="B159" s="6" t="str">
        <f t="shared" si="19"/>
        <v>20210120</v>
      </c>
      <c r="C159" s="6" t="str">
        <f>"2101202016"</f>
        <v>2101202016</v>
      </c>
      <c r="D159" s="7">
        <v>89.3</v>
      </c>
    </row>
    <row r="160" s="1" customFormat="1" ht="18" customHeight="1" spans="1:4">
      <c r="A160" s="6">
        <v>158</v>
      </c>
      <c r="B160" s="6" t="str">
        <f t="shared" si="19"/>
        <v>20210120</v>
      </c>
      <c r="C160" s="6" t="str">
        <f>"2101201929"</f>
        <v>2101201929</v>
      </c>
      <c r="D160" s="7">
        <v>87.5</v>
      </c>
    </row>
    <row r="161" s="1" customFormat="1" ht="18" customHeight="1" spans="1:4">
      <c r="A161" s="6">
        <v>159</v>
      </c>
      <c r="B161" s="6" t="str">
        <f t="shared" si="19"/>
        <v>20210120</v>
      </c>
      <c r="C161" s="6" t="str">
        <f>"2101201827"</f>
        <v>2101201827</v>
      </c>
      <c r="D161" s="7">
        <v>86.9</v>
      </c>
    </row>
    <row r="162" s="1" customFormat="1" ht="18" customHeight="1" spans="1:4">
      <c r="A162" s="6">
        <v>160</v>
      </c>
      <c r="B162" s="6" t="str">
        <f t="shared" si="19"/>
        <v>20210120</v>
      </c>
      <c r="C162" s="6" t="str">
        <f>"2101201928"</f>
        <v>2101201928</v>
      </c>
      <c r="D162" s="7">
        <v>85.7</v>
      </c>
    </row>
    <row r="163" s="1" customFormat="1" ht="18" customHeight="1" spans="1:4">
      <c r="A163" s="6">
        <v>161</v>
      </c>
      <c r="B163" s="6" t="str">
        <f t="shared" si="19"/>
        <v>20210120</v>
      </c>
      <c r="C163" s="6" t="str">
        <f>"2101201814"</f>
        <v>2101201814</v>
      </c>
      <c r="D163" s="7">
        <v>84.7</v>
      </c>
    </row>
    <row r="164" s="1" customFormat="1" ht="18" customHeight="1" spans="1:4">
      <c r="A164" s="6">
        <v>162</v>
      </c>
      <c r="B164" s="6" t="str">
        <f t="shared" si="19"/>
        <v>20210120</v>
      </c>
      <c r="C164" s="6" t="str">
        <f>"2101201813"</f>
        <v>2101201813</v>
      </c>
      <c r="D164" s="7">
        <v>84.3</v>
      </c>
    </row>
    <row r="165" s="1" customFormat="1" ht="18" customHeight="1" spans="1:4">
      <c r="A165" s="6">
        <v>163</v>
      </c>
      <c r="B165" s="6" t="str">
        <f t="shared" si="19"/>
        <v>20210120</v>
      </c>
      <c r="C165" s="6" t="str">
        <f>"2101202011"</f>
        <v>2101202011</v>
      </c>
      <c r="D165" s="7">
        <v>84</v>
      </c>
    </row>
    <row r="166" s="1" customFormat="1" ht="18" customHeight="1" spans="1:4">
      <c r="A166" s="6">
        <v>164</v>
      </c>
      <c r="B166" s="6" t="str">
        <f t="shared" si="19"/>
        <v>20210120</v>
      </c>
      <c r="C166" s="6" t="str">
        <f>"2101202108"</f>
        <v>2101202108</v>
      </c>
      <c r="D166" s="7">
        <v>84</v>
      </c>
    </row>
    <row r="167" s="1" customFormat="1" ht="18" customHeight="1" spans="1:4">
      <c r="A167" s="6">
        <v>165</v>
      </c>
      <c r="B167" s="6" t="str">
        <f t="shared" si="19"/>
        <v>20210120</v>
      </c>
      <c r="C167" s="6" t="str">
        <f>"2101201829"</f>
        <v>2101201829</v>
      </c>
      <c r="D167" s="7">
        <v>83.7</v>
      </c>
    </row>
    <row r="168" s="1" customFormat="1" ht="18" customHeight="1" spans="1:4">
      <c r="A168" s="6">
        <v>166</v>
      </c>
      <c r="B168" s="6" t="str">
        <f t="shared" si="19"/>
        <v>20210120</v>
      </c>
      <c r="C168" s="6" t="str">
        <f>"2101202126"</f>
        <v>2101202126</v>
      </c>
      <c r="D168" s="7">
        <v>83.3</v>
      </c>
    </row>
    <row r="169" s="1" customFormat="1" ht="18" customHeight="1" spans="1:4">
      <c r="A169" s="6">
        <v>167</v>
      </c>
      <c r="B169" s="6" t="str">
        <f t="shared" si="19"/>
        <v>20210120</v>
      </c>
      <c r="C169" s="6" t="str">
        <f>"2101201930"</f>
        <v>2101201930</v>
      </c>
      <c r="D169" s="7">
        <v>83</v>
      </c>
    </row>
    <row r="170" s="1" customFormat="1" ht="18" customHeight="1" spans="1:4">
      <c r="A170" s="6">
        <v>168</v>
      </c>
      <c r="B170" s="6" t="str">
        <f t="shared" si="19"/>
        <v>20210120</v>
      </c>
      <c r="C170" s="6" t="str">
        <f>"2101201919"</f>
        <v>2101201919</v>
      </c>
      <c r="D170" s="7">
        <v>82.5</v>
      </c>
    </row>
    <row r="171" s="1" customFormat="1" ht="18" customHeight="1" spans="1:4">
      <c r="A171" s="6">
        <v>169</v>
      </c>
      <c r="B171" s="6" t="str">
        <f t="shared" si="19"/>
        <v>20210120</v>
      </c>
      <c r="C171" s="6" t="str">
        <f>"2101202118"</f>
        <v>2101202118</v>
      </c>
      <c r="D171" s="7">
        <v>81.8</v>
      </c>
    </row>
    <row r="172" s="1" customFormat="1" ht="18" customHeight="1" spans="1:4">
      <c r="A172" s="6">
        <v>170</v>
      </c>
      <c r="B172" s="6" t="str">
        <f t="shared" si="19"/>
        <v>20210120</v>
      </c>
      <c r="C172" s="6" t="str">
        <f>"2101202122"</f>
        <v>2101202122</v>
      </c>
      <c r="D172" s="7">
        <v>80</v>
      </c>
    </row>
    <row r="173" s="1" customFormat="1" ht="18" customHeight="1" spans="1:4">
      <c r="A173" s="6">
        <v>171</v>
      </c>
      <c r="B173" s="6" t="str">
        <f t="shared" si="19"/>
        <v>20210120</v>
      </c>
      <c r="C173" s="6" t="str">
        <f>"2101202006"</f>
        <v>2101202006</v>
      </c>
      <c r="D173" s="7">
        <v>79.3</v>
      </c>
    </row>
    <row r="174" s="1" customFormat="1" ht="18" customHeight="1" spans="1:4">
      <c r="A174" s="6">
        <v>172</v>
      </c>
      <c r="B174" s="6" t="str">
        <f t="shared" si="19"/>
        <v>20210120</v>
      </c>
      <c r="C174" s="6" t="str">
        <f>"2101202114"</f>
        <v>2101202114</v>
      </c>
      <c r="D174" s="7">
        <v>79.3</v>
      </c>
    </row>
    <row r="175" s="1" customFormat="1" ht="18" customHeight="1" spans="1:4">
      <c r="A175" s="3"/>
      <c r="B175" s="3"/>
      <c r="C175" s="3"/>
      <c r="D175" s="4"/>
    </row>
    <row r="176" s="1" customFormat="1" ht="18" customHeight="1" spans="1:4">
      <c r="A176" s="3"/>
      <c r="B176" s="3"/>
      <c r="C176" s="3"/>
      <c r="D176" s="4"/>
    </row>
    <row r="177" s="1" customFormat="1" ht="18" customHeight="1" spans="1:4">
      <c r="A177" s="3"/>
      <c r="B177" s="3"/>
      <c r="C177" s="3"/>
      <c r="D177" s="4"/>
    </row>
    <row r="178" s="1" customFormat="1" ht="18" customHeight="1" spans="1:4">
      <c r="A178" s="3"/>
      <c r="B178" s="3"/>
      <c r="C178" s="3"/>
      <c r="D178" s="4"/>
    </row>
    <row r="179" s="1" customFormat="1" ht="18" customHeight="1" spans="1:4">
      <c r="A179" s="3"/>
      <c r="B179" s="3"/>
      <c r="C179" s="3"/>
      <c r="D179" s="4"/>
    </row>
    <row r="180" s="1" customFormat="1" ht="18" customHeight="1" spans="1:4">
      <c r="A180" s="3"/>
      <c r="B180" s="3"/>
      <c r="C180" s="3"/>
      <c r="D180" s="4"/>
    </row>
    <row r="181" s="1" customFormat="1" ht="18" customHeight="1" spans="1:4">
      <c r="A181" s="3"/>
      <c r="B181" s="3"/>
      <c r="C181" s="3"/>
      <c r="D181" s="4"/>
    </row>
    <row r="182" s="1" customFormat="1" ht="18" customHeight="1" spans="1:4">
      <c r="A182" s="3"/>
      <c r="B182" s="3"/>
      <c r="C182" s="3"/>
      <c r="D182" s="4"/>
    </row>
    <row r="183" s="1" customFormat="1" ht="18" customHeight="1" spans="1:4">
      <c r="A183" s="3"/>
      <c r="B183" s="3"/>
      <c r="C183" s="3"/>
      <c r="D183" s="4"/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专业测试人员名单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BAYERN</cp:lastModifiedBy>
  <dcterms:created xsi:type="dcterms:W3CDTF">2021-07-06T02:03:00Z</dcterms:created>
  <dcterms:modified xsi:type="dcterms:W3CDTF">2021-07-08T23:47:58Z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68896BE41ED54BF79FD6E348C05C4C37</vt:lpwstr>
  </property>
  <property fmtid="{D5CDD505-2E9C-101B-9397-08002B2CF9AE}" pid="3" name="KSOProductBuildVer">
    <vt:lpwstr>2052-11.1.0.10578</vt:lpwstr>
  </property>
</Properties>
</file>