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63" activeTab="4"/>
  </bookViews>
  <sheets>
    <sheet name="中学语文" sheetId="1" r:id="rId1"/>
    <sheet name="中学蒙授语文" sheetId="2" r:id="rId2"/>
    <sheet name="中学数学" sheetId="3" r:id="rId3"/>
    <sheet name="中学英语" sheetId="4" r:id="rId4"/>
    <sheet name="中学政治" sheetId="5" r:id="rId5"/>
    <sheet name="中学政治(项目人员)" sheetId="6" r:id="rId6"/>
    <sheet name="中学历史" sheetId="7" r:id="rId7"/>
    <sheet name="中学历史 (项目人员)" sheetId="8" r:id="rId8"/>
    <sheet name="中学物理" sheetId="9" r:id="rId9"/>
    <sheet name="中学化学" sheetId="10" r:id="rId10"/>
    <sheet name="中学生物" sheetId="11" r:id="rId11"/>
    <sheet name="中学地理" sheetId="12" r:id="rId12"/>
    <sheet name="中学地理（项目人员）" sheetId="13" r:id="rId13"/>
    <sheet name="中学音乐" sheetId="14" r:id="rId14"/>
    <sheet name="中学足球" sheetId="15" r:id="rId15"/>
    <sheet name="中学排球" sheetId="16" r:id="rId16"/>
  </sheets>
  <definedNames>
    <definedName name="_xlnm.Print_Titles" localSheetId="12">'中学地理（项目人员）'!$1:$3</definedName>
    <definedName name="_xlnm.Print_Titles" localSheetId="11">'中学地理'!$1:$3</definedName>
    <definedName name="_xlnm.Print_Titles" localSheetId="9">'中学化学'!$1:$3</definedName>
    <definedName name="_xlnm.Print_Titles" localSheetId="6">'中学历史'!$1:$3</definedName>
    <definedName name="_xlnm.Print_Titles" localSheetId="15">'中学排球'!$1:$3</definedName>
    <definedName name="_xlnm.Print_Titles" localSheetId="10">'中学生物'!$1:$3</definedName>
    <definedName name="_xlnm.Print_Titles" localSheetId="2">'中学数学'!$1:$3</definedName>
    <definedName name="_xlnm.Print_Titles" localSheetId="8">'中学物理'!$1:$3</definedName>
    <definedName name="_xlnm.Print_Titles" localSheetId="13">'中学音乐'!$1:$3</definedName>
    <definedName name="_xlnm.Print_Titles" localSheetId="3">'中学英语'!$1:$3</definedName>
    <definedName name="_xlnm.Print_Titles" localSheetId="0">'中学语文'!$1:$3</definedName>
    <definedName name="_xlnm.Print_Titles" localSheetId="4">'中学政治'!$1:$3</definedName>
    <definedName name="_xlnm.Print_Titles" localSheetId="14">'中学足球'!$1:$3</definedName>
    <definedName name="_xlnm._FilterDatabase" localSheetId="0" hidden="1">'中学语文'!$A$3:$O$7</definedName>
    <definedName name="_xlnm._FilterDatabase" localSheetId="1" hidden="1">'中学蒙授语文'!$A$3:$L$7</definedName>
    <definedName name="_xlnm._FilterDatabase" localSheetId="2" hidden="1">'中学数学'!$A$3:$P$7</definedName>
    <definedName name="_xlnm._FilterDatabase" localSheetId="3" hidden="1">'中学英语'!$A$3:$P$11</definedName>
    <definedName name="_xlnm._FilterDatabase" localSheetId="4" hidden="1">'中学政治'!$A$3:$P$9</definedName>
    <definedName name="_xlnm._FilterDatabase" localSheetId="5" hidden="1">'中学政治(项目人员)'!$A$3:$P$5</definedName>
    <definedName name="_xlnm._FilterDatabase" localSheetId="6" hidden="1">'中学历史'!$A$3:$P$9</definedName>
    <definedName name="_xlnm._FilterDatabase" localSheetId="7" hidden="1">'中学历史 (项目人员)'!$A$3:$M$5</definedName>
    <definedName name="_xlnm._FilterDatabase" localSheetId="8" hidden="1">'中学物理'!$A$3:$N$7</definedName>
    <definedName name="_xlnm._FilterDatabase" localSheetId="9" hidden="1">'中学化学'!$A$3:$L$7</definedName>
    <definedName name="_xlnm._FilterDatabase" localSheetId="10" hidden="1">'中学生物'!$A$3:$P$7</definedName>
    <definedName name="_xlnm._FilterDatabase" localSheetId="11" hidden="1">'中学地理'!$A$3:$L$11</definedName>
    <definedName name="_xlnm._FilterDatabase" localSheetId="12" hidden="1">'中学地理（项目人员）'!$A$3:$J$5</definedName>
    <definedName name="_xlnm._FilterDatabase" localSheetId="13" hidden="1">'中学音乐'!$A$3:$P$5</definedName>
    <definedName name="_xlnm._FilterDatabase" localSheetId="14" hidden="1">'中学足球'!$A$3:$L$9</definedName>
    <definedName name="_xlnm._FilterDatabase" localSheetId="15" hidden="1">'中学排球'!$A$3:$P$9</definedName>
  </definedNames>
  <calcPr fullCalcOnLoad="1"/>
</workbook>
</file>

<file path=xl/sharedStrings.xml><?xml version="1.0" encoding="utf-8"?>
<sst xmlns="http://schemas.openxmlformats.org/spreadsheetml/2006/main" count="296" uniqueCount="101">
  <si>
    <t>2018年准格尔旗教师招聘考试成绩（中学语文专业）</t>
  </si>
  <si>
    <t>序号</t>
  </si>
  <si>
    <t>姓名</t>
  </si>
  <si>
    <t>准考证号</t>
  </si>
  <si>
    <t>笔试成绩</t>
  </si>
  <si>
    <t>笔试折合成绩</t>
  </si>
  <si>
    <t>政策加分</t>
  </si>
  <si>
    <t>笔试及政策性加分合计</t>
  </si>
  <si>
    <t>面试成绩</t>
  </si>
  <si>
    <t>面试折合成绩</t>
  </si>
  <si>
    <t>总成绩</t>
  </si>
  <si>
    <t>少数民族加分</t>
  </si>
  <si>
    <t>准旗籍</t>
  </si>
  <si>
    <t>满10年代课</t>
  </si>
  <si>
    <t>张敏</t>
  </si>
  <si>
    <t>刘早霞</t>
  </si>
  <si>
    <t>张豆</t>
  </si>
  <si>
    <t>陈媛媛</t>
  </si>
  <si>
    <t>2018年准格尔旗教师招聘考试成绩（中学蒙授语文专业）</t>
  </si>
  <si>
    <t>苏日古格</t>
  </si>
  <si>
    <t>赛汗</t>
  </si>
  <si>
    <t>沙日娜</t>
  </si>
  <si>
    <t>乌日丽格</t>
  </si>
  <si>
    <t>2018年准格尔旗教师招聘考试成绩（中学数学专业）</t>
  </si>
  <si>
    <t>张婷婷</t>
  </si>
  <si>
    <t>赵萌</t>
  </si>
  <si>
    <t>薛源</t>
  </si>
  <si>
    <t>张飞霞</t>
  </si>
  <si>
    <t>2018年准格尔旗教师招聘考试成绩（中学英语专业）</t>
  </si>
  <si>
    <t>白娟玲</t>
  </si>
  <si>
    <t>田婷</t>
  </si>
  <si>
    <t>胡金晶</t>
  </si>
  <si>
    <t>张海娇</t>
  </si>
  <si>
    <t>朱欣宇</t>
  </si>
  <si>
    <t>于婷</t>
  </si>
  <si>
    <t>张鹤楠</t>
  </si>
  <si>
    <t>訾娜</t>
  </si>
  <si>
    <t>2018年准格尔旗教师招聘考试成绩（中学政治专业）</t>
  </si>
  <si>
    <t>李敏</t>
  </si>
  <si>
    <t>钱丽</t>
  </si>
  <si>
    <t>孙燕</t>
  </si>
  <si>
    <t>曹璐</t>
  </si>
  <si>
    <t>温荣</t>
  </si>
  <si>
    <t>李文梅</t>
  </si>
  <si>
    <t>2018年准格尔旗教师招聘考试成绩（中学政治项目人员专业）</t>
  </si>
  <si>
    <t>刘灵燕</t>
  </si>
  <si>
    <t>刘瑞芳</t>
  </si>
  <si>
    <t>2018年准格尔旗教师招聘考试成绩（中学历史专业）</t>
  </si>
  <si>
    <t>王旭</t>
  </si>
  <si>
    <t>刘蓓</t>
  </si>
  <si>
    <t>郝巧峰</t>
  </si>
  <si>
    <t>白芙蓉</t>
  </si>
  <si>
    <t>刘雨鑫</t>
  </si>
  <si>
    <t>张娜拉</t>
  </si>
  <si>
    <t>2018年准格尔旗教师招聘考试成绩（中学历史项目人员专业）</t>
  </si>
  <si>
    <t>李双双</t>
  </si>
  <si>
    <t>李彩凤</t>
  </si>
  <si>
    <t>2018年准格尔旗教师招聘考试成绩（中学物理专业）</t>
  </si>
  <si>
    <t>郭亚楠</t>
  </si>
  <si>
    <t>杨尚磊</t>
  </si>
  <si>
    <t>郭杰</t>
  </si>
  <si>
    <t>刘武斌</t>
  </si>
  <si>
    <t>2018年准格尔旗教师招聘考试成绩（中学化学专业）</t>
  </si>
  <si>
    <t>武雪梅</t>
  </si>
  <si>
    <t>白金凤</t>
  </si>
  <si>
    <t>梁瑞雪</t>
  </si>
  <si>
    <t>王海鹏</t>
  </si>
  <si>
    <t>2018年准格尔旗教师招聘考试成绩（中学生物专业）</t>
  </si>
  <si>
    <t>曹婷</t>
  </si>
  <si>
    <t>郭慧</t>
  </si>
  <si>
    <t>刘璐</t>
  </si>
  <si>
    <t>多兰</t>
  </si>
  <si>
    <t>2018年准格尔旗教师招聘考试成绩（中学地理专业）</t>
  </si>
  <si>
    <t>马美</t>
  </si>
  <si>
    <t>王国翔</t>
  </si>
  <si>
    <t>刘宏丽</t>
  </si>
  <si>
    <t>李文月</t>
  </si>
  <si>
    <t>杨小荣</t>
  </si>
  <si>
    <t>郭凯敏</t>
  </si>
  <si>
    <t>孙小兵</t>
  </si>
  <si>
    <t>张雪平</t>
  </si>
  <si>
    <t>2018年准格尔旗教师招聘考试成绩（中学地理项目人员专业）</t>
  </si>
  <si>
    <t>王翠霞</t>
  </si>
  <si>
    <t>马旭阳</t>
  </si>
  <si>
    <t>2018年准格尔旗教师招聘考试成绩（中学音乐专业）</t>
  </si>
  <si>
    <t>王瑀婷</t>
  </si>
  <si>
    <t>陈柯</t>
  </si>
  <si>
    <t>2018年准格尔旗教师招聘考试成绩（中学足球专业）</t>
  </si>
  <si>
    <t>藏楠</t>
  </si>
  <si>
    <t>高日光</t>
  </si>
  <si>
    <t>崔佳</t>
  </si>
  <si>
    <t>谷青剑</t>
  </si>
  <si>
    <t>奇苏和</t>
  </si>
  <si>
    <t>高博</t>
  </si>
  <si>
    <t>2018年准格尔旗教师招聘考试成绩（中学排球专业）</t>
  </si>
  <si>
    <t>刘浩</t>
  </si>
  <si>
    <t>郭都</t>
  </si>
  <si>
    <t>田熙男</t>
  </si>
  <si>
    <t>郃培江</t>
  </si>
  <si>
    <t>王茹</t>
  </si>
  <si>
    <t>安丽娜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</si>
</sst>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5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/>
    </xf>
    <xf numFmtId="176" fontId="0" fillId="0" borderId="9" xfId="0" applyNumberFormat="1" applyBorder="1" applyAlignment="1">
      <alignment/>
    </xf>
    <xf numFmtId="0" fontId="0" fillId="0" borderId="0" xfId="0" applyAlignment="1">
      <alignment horizontal="center" shrinkToFit="1"/>
    </xf>
    <xf numFmtId="176" fontId="0" fillId="0" borderId="0" xfId="0" applyNumberFormat="1" applyAlignment="1">
      <alignment horizontal="center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0" fontId="26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76" fontId="47" fillId="0" borderId="9" xfId="0" applyNumberFormat="1" applyFont="1" applyBorder="1" applyAlignment="1">
      <alignment horizontal="center"/>
    </xf>
    <xf numFmtId="176" fontId="47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I12" sqref="I12"/>
    </sheetView>
  </sheetViews>
  <sheetFormatPr defaultColWidth="9.140625" defaultRowHeight="12.75"/>
  <cols>
    <col min="1" max="1" width="6.140625" style="2" customWidth="1"/>
    <col min="2" max="2" width="10.57421875" style="33" customWidth="1"/>
    <col min="3" max="3" width="14.57421875" style="2" customWidth="1"/>
    <col min="4" max="5" width="9.140625" style="2" customWidth="1"/>
    <col min="6" max="6" width="6.7109375" style="2" customWidth="1"/>
    <col min="7" max="7" width="6.00390625" style="2" customWidth="1"/>
    <col min="8" max="8" width="6.57421875" style="2" customWidth="1"/>
    <col min="9" max="9" width="6.8515625" style="2" customWidth="1"/>
    <col min="10" max="10" width="6.8515625" style="83" customWidth="1"/>
    <col min="11" max="11" width="7.421875" style="83" customWidth="1"/>
    <col min="12" max="12" width="7.00390625" style="2" customWidth="1"/>
    <col min="13" max="16384" width="9.140625" style="2" customWidth="1"/>
  </cols>
  <sheetData>
    <row r="1" spans="1:1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48.75" customHeight="1">
      <c r="A3" s="4"/>
      <c r="B3" s="5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35" t="s">
        <v>14</v>
      </c>
      <c r="C4" s="84">
        <v>18230400104</v>
      </c>
      <c r="D4" s="85">
        <v>81.89</v>
      </c>
      <c r="E4" s="12">
        <f>D4*0.6</f>
        <v>49.134</v>
      </c>
      <c r="F4" s="9"/>
      <c r="G4" s="9">
        <v>1</v>
      </c>
      <c r="H4" s="8"/>
      <c r="I4" s="12">
        <f>E4+F4+G4</f>
        <v>50.134</v>
      </c>
      <c r="J4" s="87">
        <v>76.6</v>
      </c>
      <c r="K4" s="88">
        <f>ROUND(J4*0.4,2)</f>
        <v>30.64</v>
      </c>
      <c r="L4" s="24">
        <f>K4+I4</f>
        <v>80.774</v>
      </c>
    </row>
    <row r="5" spans="1:12" ht="13.5">
      <c r="A5" s="8">
        <v>2</v>
      </c>
      <c r="B5" s="35" t="s">
        <v>15</v>
      </c>
      <c r="C5" s="84">
        <v>18230400325</v>
      </c>
      <c r="D5" s="85">
        <v>85.75</v>
      </c>
      <c r="E5" s="12">
        <f>D5*0.6</f>
        <v>51.449999999999996</v>
      </c>
      <c r="F5" s="9"/>
      <c r="G5" s="9"/>
      <c r="H5" s="8"/>
      <c r="I5" s="12">
        <f>E5+F5+G5</f>
        <v>51.449999999999996</v>
      </c>
      <c r="J5" s="87">
        <v>71.6</v>
      </c>
      <c r="K5" s="88">
        <f>ROUND(J5*0.4,2)</f>
        <v>28.64</v>
      </c>
      <c r="L5" s="24">
        <f>K5+I5</f>
        <v>80.09</v>
      </c>
    </row>
    <row r="6" spans="1:12" ht="13.5">
      <c r="A6" s="8">
        <v>3</v>
      </c>
      <c r="B6" s="35" t="s">
        <v>16</v>
      </c>
      <c r="C6" s="84">
        <v>18230400401</v>
      </c>
      <c r="D6" s="85">
        <v>84.36</v>
      </c>
      <c r="E6" s="12">
        <f>D6*0.6</f>
        <v>50.616</v>
      </c>
      <c r="F6" s="9"/>
      <c r="G6" s="9"/>
      <c r="H6" s="8"/>
      <c r="I6" s="12">
        <f>E6+F6+G6</f>
        <v>50.616</v>
      </c>
      <c r="J6" s="87">
        <v>72.4</v>
      </c>
      <c r="K6" s="88">
        <f>ROUND(J6*0.4,2)</f>
        <v>28.96</v>
      </c>
      <c r="L6" s="24">
        <f>K6+I6</f>
        <v>79.576</v>
      </c>
    </row>
    <row r="7" spans="1:12" ht="13.5">
      <c r="A7" s="8">
        <v>4</v>
      </c>
      <c r="B7" s="35" t="s">
        <v>17</v>
      </c>
      <c r="C7" s="86">
        <v>18230400213</v>
      </c>
      <c r="D7" s="85">
        <v>80.72999999999999</v>
      </c>
      <c r="E7" s="12">
        <f>D7*0.6</f>
        <v>48.437999999999995</v>
      </c>
      <c r="F7" s="9"/>
      <c r="G7" s="9">
        <v>1</v>
      </c>
      <c r="H7" s="8"/>
      <c r="I7" s="12">
        <f>E7+F7+G7</f>
        <v>49.437999999999995</v>
      </c>
      <c r="J7" s="87">
        <v>70</v>
      </c>
      <c r="K7" s="88">
        <f>ROUND(J7*0.4,2)</f>
        <v>28</v>
      </c>
      <c r="L7" s="24">
        <f>K7+I7</f>
        <v>77.43799999999999</v>
      </c>
    </row>
  </sheetData>
  <sheetProtection/>
  <autoFilter ref="A3:O7">
    <sortState ref="A4:O7">
      <sortCondition descending="1" sortBy="value" ref="L4:L7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N14" sqref="N14"/>
    </sheetView>
  </sheetViews>
  <sheetFormatPr defaultColWidth="9.140625" defaultRowHeight="12.75"/>
  <cols>
    <col min="1" max="1" width="5.140625" style="2" customWidth="1"/>
    <col min="2" max="2" width="8.57421875" style="2" customWidth="1"/>
    <col min="3" max="3" width="14.57421875" style="2" customWidth="1"/>
    <col min="4" max="5" width="9.140625" style="2" customWidth="1"/>
    <col min="6" max="8" width="6.140625" style="2" customWidth="1"/>
    <col min="9" max="9" width="9.140625" style="2" customWidth="1"/>
    <col min="10" max="10" width="7.7109375" style="2" customWidth="1"/>
    <col min="11" max="11" width="7.421875" style="2" customWidth="1"/>
    <col min="12" max="12" width="7.8515625" style="2" customWidth="1"/>
    <col min="13" max="16384" width="9.140625" style="2" customWidth="1"/>
  </cols>
  <sheetData>
    <row r="1" spans="1:12" s="1" customFormat="1" ht="36.75" customHeight="1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48.75" customHeight="1">
      <c r="A3" s="4"/>
      <c r="B3" s="5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9" t="s">
        <v>63</v>
      </c>
      <c r="C4" s="10">
        <v>18330500326</v>
      </c>
      <c r="D4" s="11">
        <v>73.67</v>
      </c>
      <c r="E4" s="14">
        <f>D4*0.6</f>
        <v>44.202</v>
      </c>
      <c r="F4" s="9"/>
      <c r="G4" s="9"/>
      <c r="H4" s="8"/>
      <c r="I4" s="14">
        <f>E4+F4+G4</f>
        <v>44.202</v>
      </c>
      <c r="J4" s="31">
        <v>77.4</v>
      </c>
      <c r="K4" s="14">
        <f>ROUND(J4*0.4,2)</f>
        <v>30.96</v>
      </c>
      <c r="L4" s="12">
        <f>K4+I4</f>
        <v>75.162</v>
      </c>
    </row>
    <row r="5" spans="1:12" ht="13.5">
      <c r="A5" s="8">
        <v>2</v>
      </c>
      <c r="B5" s="9" t="s">
        <v>64</v>
      </c>
      <c r="C5" s="10">
        <v>18330500304</v>
      </c>
      <c r="D5" s="11">
        <v>68.45</v>
      </c>
      <c r="E5" s="14">
        <f>D5*0.6</f>
        <v>41.07</v>
      </c>
      <c r="F5" s="9"/>
      <c r="G5" s="9"/>
      <c r="H5" s="8"/>
      <c r="I5" s="14">
        <f>E5+F5+G5</f>
        <v>41.07</v>
      </c>
      <c r="J5" s="31">
        <v>72.6</v>
      </c>
      <c r="K5" s="14">
        <f>ROUND(J5*0.4,2)</f>
        <v>29.04</v>
      </c>
      <c r="L5" s="12">
        <f>K5+I5</f>
        <v>70.11</v>
      </c>
    </row>
    <row r="6" spans="1:12" ht="13.5">
      <c r="A6" s="8">
        <v>3</v>
      </c>
      <c r="B6" s="9" t="s">
        <v>65</v>
      </c>
      <c r="C6" s="13">
        <v>18330500105</v>
      </c>
      <c r="D6" s="11">
        <v>66.36</v>
      </c>
      <c r="E6" s="14">
        <f>D6*0.6</f>
        <v>39.815999999999995</v>
      </c>
      <c r="F6" s="9"/>
      <c r="G6" s="9"/>
      <c r="H6" s="8"/>
      <c r="I6" s="14">
        <f>E6+F6+G6</f>
        <v>39.815999999999995</v>
      </c>
      <c r="J6" s="31">
        <v>73</v>
      </c>
      <c r="K6" s="14">
        <f>ROUND(J6*0.4,2)</f>
        <v>29.2</v>
      </c>
      <c r="L6" s="12">
        <f>K6+I6</f>
        <v>69.01599999999999</v>
      </c>
    </row>
    <row r="7" spans="1:12" ht="13.5">
      <c r="A7" s="8">
        <v>4</v>
      </c>
      <c r="B7" s="9" t="s">
        <v>66</v>
      </c>
      <c r="C7" s="10">
        <v>18330500406</v>
      </c>
      <c r="D7" s="11">
        <v>65.63</v>
      </c>
      <c r="E7" s="14">
        <f>D7*0.6</f>
        <v>39.37799999999999</v>
      </c>
      <c r="F7" s="9"/>
      <c r="G7" s="9"/>
      <c r="H7" s="8"/>
      <c r="I7" s="14">
        <f>E7+F7+G7</f>
        <v>39.37799999999999</v>
      </c>
      <c r="J7" s="31">
        <v>0</v>
      </c>
      <c r="K7" s="14">
        <f>ROUND(J7*0.4,2)</f>
        <v>0</v>
      </c>
      <c r="L7" s="12">
        <f>K7+I7</f>
        <v>39.37799999999999</v>
      </c>
    </row>
  </sheetData>
  <sheetProtection/>
  <autoFilter ref="A3:L7">
    <sortState ref="A4:L7">
      <sortCondition descending="1" sortBy="value" ref="L4:L7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K12" sqref="K12"/>
    </sheetView>
  </sheetViews>
  <sheetFormatPr defaultColWidth="9.140625" defaultRowHeight="12.75"/>
  <cols>
    <col min="1" max="1" width="4.140625" style="2" customWidth="1"/>
    <col min="2" max="2" width="8.57421875" style="2" customWidth="1"/>
    <col min="3" max="3" width="14.57421875" style="2" customWidth="1"/>
    <col min="4" max="5" width="9.140625" style="2" customWidth="1"/>
    <col min="6" max="6" width="7.140625" style="2" customWidth="1"/>
    <col min="7" max="7" width="6.57421875" style="2" customWidth="1"/>
    <col min="8" max="8" width="5.7109375" style="2" customWidth="1"/>
    <col min="9" max="9" width="9.140625" style="2" customWidth="1"/>
    <col min="10" max="10" width="7.7109375" style="2" customWidth="1"/>
    <col min="11" max="11" width="7.140625" style="2" customWidth="1"/>
    <col min="12" max="12" width="8.00390625" style="2" customWidth="1"/>
    <col min="13" max="16384" width="9.140625" style="2" customWidth="1"/>
  </cols>
  <sheetData>
    <row r="1" spans="1:12" s="1" customFormat="1" ht="36.75" customHeight="1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46.5" customHeight="1">
      <c r="A3" s="4"/>
      <c r="B3" s="5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9" t="s">
        <v>68</v>
      </c>
      <c r="C4" s="10">
        <v>18340500813</v>
      </c>
      <c r="D4" s="11">
        <v>84.86</v>
      </c>
      <c r="E4" s="12">
        <f>D4*0.6</f>
        <v>50.916</v>
      </c>
      <c r="F4" s="9"/>
      <c r="G4" s="9"/>
      <c r="H4" s="8"/>
      <c r="I4" s="12">
        <f>E4+F4+G4</f>
        <v>50.916</v>
      </c>
      <c r="J4" s="17">
        <v>76.2</v>
      </c>
      <c r="K4" s="14">
        <f>ROUND(J4*0.4,2)</f>
        <v>30.48</v>
      </c>
      <c r="L4" s="14">
        <f>K4+I4</f>
        <v>81.396</v>
      </c>
    </row>
    <row r="5" spans="1:12" ht="13.5">
      <c r="A5" s="8">
        <v>2</v>
      </c>
      <c r="B5" s="9" t="s">
        <v>69</v>
      </c>
      <c r="C5" s="10">
        <v>18340500611</v>
      </c>
      <c r="D5" s="11">
        <v>82.24</v>
      </c>
      <c r="E5" s="12">
        <f>D5*0.6</f>
        <v>49.343999999999994</v>
      </c>
      <c r="F5" s="9"/>
      <c r="G5" s="9">
        <v>1</v>
      </c>
      <c r="H5" s="8"/>
      <c r="I5" s="12">
        <f>E5+F5+G5</f>
        <v>50.343999999999994</v>
      </c>
      <c r="J5" s="17">
        <v>77.6</v>
      </c>
      <c r="K5" s="14">
        <f>ROUND(J5*0.4,2)</f>
        <v>31.04</v>
      </c>
      <c r="L5" s="14">
        <f>K5+I5</f>
        <v>81.38399999999999</v>
      </c>
    </row>
    <row r="6" spans="1:12" ht="13.5">
      <c r="A6" s="8">
        <v>3</v>
      </c>
      <c r="B6" s="9" t="s">
        <v>70</v>
      </c>
      <c r="C6" s="10">
        <v>18340500720</v>
      </c>
      <c r="D6" s="11">
        <v>82.09</v>
      </c>
      <c r="E6" s="12">
        <f>D6*0.6</f>
        <v>49.254</v>
      </c>
      <c r="F6" s="9"/>
      <c r="G6" s="9">
        <v>1</v>
      </c>
      <c r="H6" s="8"/>
      <c r="I6" s="12">
        <f>E6+F6+G6</f>
        <v>50.254</v>
      </c>
      <c r="J6" s="17">
        <v>77</v>
      </c>
      <c r="K6" s="14">
        <f>ROUND(J6*0.4,2)</f>
        <v>30.8</v>
      </c>
      <c r="L6" s="14">
        <f>K6+I6</f>
        <v>81.054</v>
      </c>
    </row>
    <row r="7" spans="1:12" ht="13.5">
      <c r="A7" s="8">
        <v>4</v>
      </c>
      <c r="B7" s="9" t="s">
        <v>71</v>
      </c>
      <c r="C7" s="10">
        <v>18340500808</v>
      </c>
      <c r="D7" s="11">
        <v>81.81</v>
      </c>
      <c r="E7" s="12">
        <f>D7*0.6</f>
        <v>49.086</v>
      </c>
      <c r="F7" s="9">
        <v>2.5</v>
      </c>
      <c r="G7" s="9"/>
      <c r="H7" s="8"/>
      <c r="I7" s="12">
        <f>E7+F7+G7</f>
        <v>51.586</v>
      </c>
      <c r="J7" s="17">
        <v>0</v>
      </c>
      <c r="K7" s="14">
        <f>ROUND(J7*0.4,2)</f>
        <v>0</v>
      </c>
      <c r="L7" s="14">
        <f>K7+I7</f>
        <v>51.586</v>
      </c>
    </row>
  </sheetData>
  <sheetProtection/>
  <autoFilter ref="A3:P7">
    <sortState ref="A4:P7">
      <sortCondition descending="1" sortBy="value" ref="L4:L7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N10" sqref="N10"/>
    </sheetView>
  </sheetViews>
  <sheetFormatPr defaultColWidth="9.140625" defaultRowHeight="12.75"/>
  <cols>
    <col min="1" max="1" width="4.28125" style="2" customWidth="1"/>
    <col min="2" max="2" width="8.7109375" style="33" customWidth="1"/>
    <col min="3" max="3" width="14.57421875" style="2" customWidth="1"/>
    <col min="4" max="5" width="9.140625" style="2" customWidth="1"/>
    <col min="6" max="8" width="6.140625" style="2" customWidth="1"/>
    <col min="9" max="9" width="8.7109375" style="2" customWidth="1"/>
    <col min="10" max="12" width="7.8515625" style="34" customWidth="1"/>
    <col min="13" max="16384" width="9.140625" style="2" customWidth="1"/>
  </cols>
  <sheetData>
    <row r="1" spans="1:12" s="1" customFormat="1" ht="36.75" customHeight="1">
      <c r="A1" s="3" t="s">
        <v>72</v>
      </c>
      <c r="B1" s="3"/>
      <c r="C1" s="3"/>
      <c r="D1" s="3"/>
      <c r="E1" s="3"/>
      <c r="F1" s="3"/>
      <c r="G1" s="3"/>
      <c r="H1" s="3"/>
      <c r="I1" s="3"/>
      <c r="J1" s="27"/>
      <c r="K1" s="27"/>
      <c r="L1" s="27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28" t="s">
        <v>8</v>
      </c>
      <c r="K2" s="29" t="s">
        <v>9</v>
      </c>
      <c r="L2" s="30" t="s">
        <v>10</v>
      </c>
    </row>
    <row r="3" spans="1:12" s="1" customFormat="1" ht="54" customHeight="1">
      <c r="A3" s="4"/>
      <c r="B3" s="5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28"/>
      <c r="K3" s="29"/>
      <c r="L3" s="30"/>
    </row>
    <row r="4" spans="1:12" ht="13.5">
      <c r="A4" s="8">
        <v>1</v>
      </c>
      <c r="B4" s="35" t="s">
        <v>73</v>
      </c>
      <c r="C4" s="10">
        <v>18400502302</v>
      </c>
      <c r="D4" s="26">
        <v>79.28999999999999</v>
      </c>
      <c r="E4" s="14">
        <f aca="true" t="shared" si="0" ref="E4:E11">D4*0.6</f>
        <v>47.57399999999999</v>
      </c>
      <c r="F4" s="36"/>
      <c r="G4" s="36">
        <v>1</v>
      </c>
      <c r="H4" s="8"/>
      <c r="I4" s="14">
        <f aca="true" t="shared" si="1" ref="I4:I11">E4+F4+G4</f>
        <v>48.57399999999999</v>
      </c>
      <c r="J4" s="31">
        <v>79.44</v>
      </c>
      <c r="K4" s="14">
        <f aca="true" t="shared" si="2" ref="K4:K11">ROUND(J4*0.4,2)</f>
        <v>31.78</v>
      </c>
      <c r="L4" s="14">
        <f aca="true" t="shared" si="3" ref="L4:L11">K4+I4</f>
        <v>80.35399999999998</v>
      </c>
    </row>
    <row r="5" spans="1:12" ht="13.5">
      <c r="A5" s="8">
        <v>2</v>
      </c>
      <c r="B5" s="35" t="s">
        <v>74</v>
      </c>
      <c r="C5" s="10">
        <v>18400502530</v>
      </c>
      <c r="D5" s="26">
        <v>81.58</v>
      </c>
      <c r="E5" s="14">
        <f t="shared" si="0"/>
        <v>48.948</v>
      </c>
      <c r="F5" s="36"/>
      <c r="G5" s="36"/>
      <c r="H5" s="8"/>
      <c r="I5" s="14">
        <f t="shared" si="1"/>
        <v>48.948</v>
      </c>
      <c r="J5" s="31">
        <v>76.5</v>
      </c>
      <c r="K5" s="14">
        <f t="shared" si="2"/>
        <v>30.6</v>
      </c>
      <c r="L5" s="14">
        <f t="shared" si="3"/>
        <v>79.548</v>
      </c>
    </row>
    <row r="6" spans="1:12" ht="13.5">
      <c r="A6" s="8">
        <v>3</v>
      </c>
      <c r="B6" s="35" t="s">
        <v>75</v>
      </c>
      <c r="C6" s="10">
        <v>18400502317</v>
      </c>
      <c r="D6" s="26">
        <v>79.56</v>
      </c>
      <c r="E6" s="14">
        <f t="shared" si="0"/>
        <v>47.736</v>
      </c>
      <c r="F6" s="36"/>
      <c r="G6" s="36">
        <v>1</v>
      </c>
      <c r="H6" s="8"/>
      <c r="I6" s="14">
        <f t="shared" si="1"/>
        <v>48.736</v>
      </c>
      <c r="J6" s="31">
        <v>75.1</v>
      </c>
      <c r="K6" s="14">
        <f t="shared" si="2"/>
        <v>30.04</v>
      </c>
      <c r="L6" s="14">
        <f t="shared" si="3"/>
        <v>78.776</v>
      </c>
    </row>
    <row r="7" spans="1:12" ht="13.5">
      <c r="A7" s="8">
        <v>4</v>
      </c>
      <c r="B7" s="35" t="s">
        <v>76</v>
      </c>
      <c r="C7" s="10">
        <v>18400502327</v>
      </c>
      <c r="D7" s="26">
        <v>70.89</v>
      </c>
      <c r="E7" s="14">
        <f t="shared" si="0"/>
        <v>42.534</v>
      </c>
      <c r="F7" s="36">
        <v>2.5</v>
      </c>
      <c r="G7" s="36"/>
      <c r="H7" s="8"/>
      <c r="I7" s="14">
        <f t="shared" si="1"/>
        <v>45.034</v>
      </c>
      <c r="J7" s="31">
        <v>77.2</v>
      </c>
      <c r="K7" s="14">
        <f t="shared" si="2"/>
        <v>30.88</v>
      </c>
      <c r="L7" s="14">
        <f t="shared" si="3"/>
        <v>75.914</v>
      </c>
    </row>
    <row r="8" spans="1:12" ht="13.5">
      <c r="A8" s="8">
        <v>5</v>
      </c>
      <c r="B8" s="35" t="s">
        <v>77</v>
      </c>
      <c r="C8" s="13">
        <v>18400502228</v>
      </c>
      <c r="D8" s="26">
        <v>76.52000000000001</v>
      </c>
      <c r="E8" s="14">
        <f t="shared" si="0"/>
        <v>45.912000000000006</v>
      </c>
      <c r="F8" s="36"/>
      <c r="G8" s="36">
        <v>1</v>
      </c>
      <c r="H8" s="8"/>
      <c r="I8" s="14">
        <f t="shared" si="1"/>
        <v>46.912000000000006</v>
      </c>
      <c r="J8" s="31">
        <v>71.7</v>
      </c>
      <c r="K8" s="14">
        <f t="shared" si="2"/>
        <v>28.68</v>
      </c>
      <c r="L8" s="14">
        <f t="shared" si="3"/>
        <v>75.59200000000001</v>
      </c>
    </row>
    <row r="9" spans="1:12" ht="13.5">
      <c r="A9" s="8">
        <v>6</v>
      </c>
      <c r="B9" s="37" t="s">
        <v>78</v>
      </c>
      <c r="C9" s="38">
        <v>18400502318</v>
      </c>
      <c r="D9" s="39">
        <v>69.52</v>
      </c>
      <c r="E9" s="40">
        <f t="shared" si="0"/>
        <v>41.711999999999996</v>
      </c>
      <c r="F9" s="41">
        <v>2.5</v>
      </c>
      <c r="G9" s="41"/>
      <c r="H9" s="42"/>
      <c r="I9" s="40">
        <f t="shared" si="1"/>
        <v>44.211999999999996</v>
      </c>
      <c r="J9" s="50">
        <v>75.7</v>
      </c>
      <c r="K9" s="14">
        <f t="shared" si="2"/>
        <v>30.28</v>
      </c>
      <c r="L9" s="14">
        <f t="shared" si="3"/>
        <v>74.49199999999999</v>
      </c>
    </row>
    <row r="10" spans="1:12" ht="13.5">
      <c r="A10" s="8">
        <v>7</v>
      </c>
      <c r="B10" s="35" t="s">
        <v>79</v>
      </c>
      <c r="C10" s="43">
        <v>18400502303</v>
      </c>
      <c r="D10" s="44">
        <v>75.65</v>
      </c>
      <c r="E10" s="12">
        <f t="shared" si="0"/>
        <v>45.39</v>
      </c>
      <c r="F10" s="36"/>
      <c r="G10" s="36"/>
      <c r="H10" s="45"/>
      <c r="I10" s="12">
        <f t="shared" si="1"/>
        <v>45.39</v>
      </c>
      <c r="J10" s="51">
        <v>71.9</v>
      </c>
      <c r="K10" s="14">
        <f t="shared" si="2"/>
        <v>28.76</v>
      </c>
      <c r="L10" s="14">
        <f t="shared" si="3"/>
        <v>74.15</v>
      </c>
    </row>
    <row r="11" spans="1:12" ht="13.5">
      <c r="A11" s="8">
        <v>8</v>
      </c>
      <c r="B11" s="37" t="s">
        <v>80</v>
      </c>
      <c r="C11" s="46">
        <v>18400502430</v>
      </c>
      <c r="D11" s="47">
        <v>74.31</v>
      </c>
      <c r="E11" s="48">
        <f t="shared" si="0"/>
        <v>44.586</v>
      </c>
      <c r="F11" s="41"/>
      <c r="G11" s="41"/>
      <c r="H11" s="49"/>
      <c r="I11" s="48">
        <f t="shared" si="1"/>
        <v>44.586</v>
      </c>
      <c r="J11" s="52">
        <v>0</v>
      </c>
      <c r="K11" s="14">
        <f t="shared" si="2"/>
        <v>0</v>
      </c>
      <c r="L11" s="14">
        <f t="shared" si="3"/>
        <v>44.586</v>
      </c>
    </row>
  </sheetData>
  <sheetProtection/>
  <autoFilter ref="A3:L11">
    <sortState ref="A4:L11">
      <sortCondition descending="1" sortBy="value" ref="L4:L11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L4" sqref="L4:L5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14.57421875" style="0" customWidth="1"/>
    <col min="6" max="7" width="7.421875" style="0" customWidth="1"/>
    <col min="8" max="8" width="6.421875" style="0" customWidth="1"/>
    <col min="9" max="9" width="7.421875" style="0" customWidth="1"/>
    <col min="10" max="12" width="7.421875" style="25" customWidth="1"/>
  </cols>
  <sheetData>
    <row r="1" spans="1:12" s="1" customFormat="1" ht="36.75" customHeight="1">
      <c r="A1" s="3" t="s">
        <v>81</v>
      </c>
      <c r="B1" s="3"/>
      <c r="C1" s="3"/>
      <c r="D1" s="3"/>
      <c r="E1" s="3"/>
      <c r="F1" s="3"/>
      <c r="G1" s="3"/>
      <c r="H1" s="3"/>
      <c r="I1" s="3"/>
      <c r="J1" s="27"/>
      <c r="K1" s="27"/>
      <c r="L1" s="27"/>
    </row>
    <row r="2" spans="1:12" s="1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28" t="s">
        <v>8</v>
      </c>
      <c r="K2" s="29" t="s">
        <v>9</v>
      </c>
      <c r="L2" s="30" t="s">
        <v>10</v>
      </c>
    </row>
    <row r="3" spans="1:12" s="1" customFormat="1" ht="52.5" customHeight="1">
      <c r="A3" s="4"/>
      <c r="B3" s="4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28"/>
      <c r="K3" s="29"/>
      <c r="L3" s="30"/>
    </row>
    <row r="4" spans="1:12" ht="13.5">
      <c r="A4" s="8">
        <v>1</v>
      </c>
      <c r="B4" s="9" t="s">
        <v>82</v>
      </c>
      <c r="C4" s="10">
        <v>18410502617</v>
      </c>
      <c r="D4" s="26">
        <v>80.13</v>
      </c>
      <c r="E4" s="14">
        <f>D4*0.6</f>
        <v>48.077999999999996</v>
      </c>
      <c r="F4" s="9"/>
      <c r="G4" s="9">
        <v>1</v>
      </c>
      <c r="H4" s="8"/>
      <c r="I4" s="14">
        <f>E4+F4</f>
        <v>48.077999999999996</v>
      </c>
      <c r="J4" s="31">
        <v>75.44</v>
      </c>
      <c r="K4" s="32">
        <f>ROUND(J4*0.4,2)</f>
        <v>30.18</v>
      </c>
      <c r="L4" s="32">
        <f>K4+I4</f>
        <v>78.258</v>
      </c>
    </row>
    <row r="5" spans="1:12" ht="13.5">
      <c r="A5" s="8">
        <v>2</v>
      </c>
      <c r="B5" s="9" t="s">
        <v>83</v>
      </c>
      <c r="C5" s="10">
        <v>18410502616</v>
      </c>
      <c r="D5" s="26">
        <v>60.01</v>
      </c>
      <c r="E5" s="14">
        <f>D5*0.6</f>
        <v>36.006</v>
      </c>
      <c r="F5" s="9"/>
      <c r="G5" s="9">
        <v>1</v>
      </c>
      <c r="H5" s="8"/>
      <c r="I5" s="14">
        <f>E5+F5</f>
        <v>36.006</v>
      </c>
      <c r="J5" s="31">
        <v>74.6</v>
      </c>
      <c r="K5" s="32">
        <f>ROUND(J5*0.4,2)</f>
        <v>29.84</v>
      </c>
      <c r="L5" s="32">
        <f>K5+I5</f>
        <v>65.846</v>
      </c>
    </row>
  </sheetData>
  <sheetProtection/>
  <autoFilter ref="A3:J5">
    <sortState ref="A4:J5">
      <sortCondition descending="1" sortBy="value" ref="I4:I5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4.7109375" style="2" customWidth="1"/>
    <col min="2" max="2" width="9.140625" style="2" customWidth="1"/>
    <col min="3" max="3" width="14.57421875" style="2" customWidth="1"/>
    <col min="4" max="5" width="9.140625" style="2" customWidth="1"/>
    <col min="6" max="8" width="6.00390625" style="2" customWidth="1"/>
    <col min="9" max="9" width="7.28125" style="2" customWidth="1"/>
    <col min="10" max="10" width="6.7109375" style="2" customWidth="1"/>
    <col min="11" max="11" width="7.8515625" style="2" customWidth="1"/>
    <col min="12" max="12" width="8.00390625" style="2" customWidth="1"/>
    <col min="13" max="16384" width="9.140625" style="2" customWidth="1"/>
  </cols>
  <sheetData>
    <row r="1" spans="1:12" s="1" customFormat="1" ht="36.75" customHeight="1">
      <c r="A1" s="3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51.75" customHeight="1">
      <c r="A3" s="4"/>
      <c r="B3" s="5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9" t="s">
        <v>85</v>
      </c>
      <c r="C4" s="13">
        <v>18290402221</v>
      </c>
      <c r="D4" s="11">
        <v>88.23</v>
      </c>
      <c r="E4" s="12">
        <f>D4*0.5</f>
        <v>44.115</v>
      </c>
      <c r="F4" s="9"/>
      <c r="G4" s="9"/>
      <c r="H4" s="8"/>
      <c r="I4" s="12">
        <f>E4+F4+G4</f>
        <v>44.115</v>
      </c>
      <c r="J4" s="22">
        <v>78.72</v>
      </c>
      <c r="K4" s="23">
        <f>ROUND(J4*0.5,2)</f>
        <v>39.36</v>
      </c>
      <c r="L4" s="24">
        <f>K4+I4</f>
        <v>83.475</v>
      </c>
    </row>
    <row r="5" spans="1:12" ht="13.5">
      <c r="A5" s="8">
        <v>2</v>
      </c>
      <c r="B5" s="9" t="s">
        <v>86</v>
      </c>
      <c r="C5" s="13">
        <v>18290402208</v>
      </c>
      <c r="D5" s="11">
        <v>89.76</v>
      </c>
      <c r="E5" s="12">
        <f>D5*0.5</f>
        <v>44.88</v>
      </c>
      <c r="F5" s="9"/>
      <c r="G5" s="9"/>
      <c r="H5" s="8"/>
      <c r="I5" s="12">
        <f>E5+F5+G5</f>
        <v>44.88</v>
      </c>
      <c r="J5" s="22">
        <v>75.56</v>
      </c>
      <c r="K5" s="23">
        <f>ROUND(J5*0.5,2)</f>
        <v>37.78</v>
      </c>
      <c r="L5" s="24">
        <f>K5+I5</f>
        <v>82.66</v>
      </c>
    </row>
  </sheetData>
  <sheetProtection/>
  <autoFilter ref="A3:P5">
    <sortState ref="A4:P5">
      <sortCondition descending="1" sortBy="value" ref="L4:L5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P6" sqref="P6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4.57421875" style="2" customWidth="1"/>
    <col min="4" max="5" width="9.140625" style="2" customWidth="1"/>
    <col min="6" max="8" width="6.421875" style="2" customWidth="1"/>
    <col min="9" max="9" width="7.7109375" style="2" customWidth="1"/>
    <col min="10" max="12" width="7.8515625" style="2" customWidth="1"/>
    <col min="13" max="16384" width="9.140625" style="2" customWidth="1"/>
  </cols>
  <sheetData>
    <row r="1" spans="1:12" s="1" customFormat="1" ht="36.75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63" customHeight="1">
      <c r="A3" s="4"/>
      <c r="B3" s="5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9" t="s">
        <v>88</v>
      </c>
      <c r="C4" s="18">
        <v>18310402805</v>
      </c>
      <c r="D4" s="19">
        <v>65.72999999999999</v>
      </c>
      <c r="E4" s="12">
        <f aca="true" t="shared" si="0" ref="E4:E9">D4*0.5</f>
        <v>32.864999999999995</v>
      </c>
      <c r="F4" s="9"/>
      <c r="G4" s="9"/>
      <c r="H4" s="8"/>
      <c r="I4" s="12">
        <f aca="true" t="shared" si="1" ref="I4:I9">E4+F4+G4</f>
        <v>32.864999999999995</v>
      </c>
      <c r="J4" s="21">
        <v>64.7</v>
      </c>
      <c r="K4" s="14">
        <f aca="true" t="shared" si="2" ref="K4:K9">ROUND(J4*0.5,2)</f>
        <v>32.35</v>
      </c>
      <c r="L4" s="14">
        <f aca="true" t="shared" si="3" ref="L4:L9">K4+I4</f>
        <v>65.215</v>
      </c>
    </row>
    <row r="5" spans="1:12" ht="13.5">
      <c r="A5" s="8">
        <v>2</v>
      </c>
      <c r="B5" s="9" t="s">
        <v>89</v>
      </c>
      <c r="C5" s="18">
        <v>18310402813</v>
      </c>
      <c r="D5" s="19">
        <v>64.34</v>
      </c>
      <c r="E5" s="12">
        <f t="shared" si="0"/>
        <v>32.17</v>
      </c>
      <c r="F5" s="9"/>
      <c r="G5" s="9"/>
      <c r="H5" s="8"/>
      <c r="I5" s="12">
        <f t="shared" si="1"/>
        <v>32.17</v>
      </c>
      <c r="J5" s="21">
        <v>61.84</v>
      </c>
      <c r="K5" s="14">
        <f t="shared" si="2"/>
        <v>30.92</v>
      </c>
      <c r="L5" s="14">
        <f t="shared" si="3"/>
        <v>63.09</v>
      </c>
    </row>
    <row r="6" spans="1:12" ht="13.5">
      <c r="A6" s="8">
        <v>3</v>
      </c>
      <c r="B6" s="9" t="s">
        <v>90</v>
      </c>
      <c r="C6" s="18">
        <v>18310402828</v>
      </c>
      <c r="D6" s="19">
        <v>62.37</v>
      </c>
      <c r="E6" s="12">
        <f t="shared" si="0"/>
        <v>31.185</v>
      </c>
      <c r="F6" s="9"/>
      <c r="G6" s="9"/>
      <c r="H6" s="8"/>
      <c r="I6" s="12">
        <f t="shared" si="1"/>
        <v>31.185</v>
      </c>
      <c r="J6" s="21">
        <v>55.22</v>
      </c>
      <c r="K6" s="14">
        <f t="shared" si="2"/>
        <v>27.61</v>
      </c>
      <c r="L6" s="14">
        <f t="shared" si="3"/>
        <v>58.795</v>
      </c>
    </row>
    <row r="7" spans="1:12" ht="13.5">
      <c r="A7" s="8">
        <v>4</v>
      </c>
      <c r="B7" s="9" t="s">
        <v>91</v>
      </c>
      <c r="C7" s="20">
        <v>18310402726</v>
      </c>
      <c r="D7" s="19">
        <v>61.66</v>
      </c>
      <c r="E7" s="14">
        <f t="shared" si="0"/>
        <v>30.83</v>
      </c>
      <c r="F7" s="9"/>
      <c r="G7" s="9"/>
      <c r="H7" s="8"/>
      <c r="I7" s="14">
        <f t="shared" si="1"/>
        <v>30.83</v>
      </c>
      <c r="J7" s="21">
        <v>51.34</v>
      </c>
      <c r="K7" s="14">
        <f t="shared" si="2"/>
        <v>25.67</v>
      </c>
      <c r="L7" s="14">
        <f t="shared" si="3"/>
        <v>56.5</v>
      </c>
    </row>
    <row r="8" spans="1:12" ht="13.5">
      <c r="A8" s="8">
        <v>5</v>
      </c>
      <c r="B8" s="9" t="s">
        <v>92</v>
      </c>
      <c r="C8" s="20">
        <v>18310402711</v>
      </c>
      <c r="D8" s="19">
        <v>59.42</v>
      </c>
      <c r="E8" s="12">
        <f t="shared" si="0"/>
        <v>29.71</v>
      </c>
      <c r="F8" s="9">
        <v>2.5</v>
      </c>
      <c r="G8" s="9"/>
      <c r="H8" s="8"/>
      <c r="I8" s="12">
        <f t="shared" si="1"/>
        <v>32.21</v>
      </c>
      <c r="J8" s="21">
        <v>0</v>
      </c>
      <c r="K8" s="14">
        <f t="shared" si="2"/>
        <v>0</v>
      </c>
      <c r="L8" s="14">
        <f t="shared" si="3"/>
        <v>32.21</v>
      </c>
    </row>
    <row r="9" spans="1:12" ht="13.5">
      <c r="A9" s="8">
        <v>6</v>
      </c>
      <c r="B9" s="9" t="s">
        <v>93</v>
      </c>
      <c r="C9" s="20">
        <v>18310402704</v>
      </c>
      <c r="D9" s="19">
        <v>63.91</v>
      </c>
      <c r="E9" s="12">
        <f t="shared" si="0"/>
        <v>31.955</v>
      </c>
      <c r="F9" s="9"/>
      <c r="G9" s="9"/>
      <c r="H9" s="8"/>
      <c r="I9" s="12">
        <f t="shared" si="1"/>
        <v>31.955</v>
      </c>
      <c r="J9" s="21">
        <v>0</v>
      </c>
      <c r="K9" s="14">
        <f t="shared" si="2"/>
        <v>0</v>
      </c>
      <c r="L9" s="14">
        <f t="shared" si="3"/>
        <v>31.955</v>
      </c>
    </row>
  </sheetData>
  <sheetProtection/>
  <autoFilter ref="A3:L9">
    <sortState ref="A4:L9">
      <sortCondition descending="1" sortBy="value" ref="L4:L9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O13" sqref="O13"/>
    </sheetView>
  </sheetViews>
  <sheetFormatPr defaultColWidth="9.140625" defaultRowHeight="12.75"/>
  <cols>
    <col min="1" max="1" width="6.140625" style="2" customWidth="1"/>
    <col min="2" max="2" width="12.57421875" style="2" customWidth="1"/>
    <col min="3" max="3" width="14.57421875" style="2" customWidth="1"/>
    <col min="4" max="4" width="7.28125" style="2" customWidth="1"/>
    <col min="5" max="5" width="8.7109375" style="2" customWidth="1"/>
    <col min="6" max="8" width="5.421875" style="2" customWidth="1"/>
    <col min="9" max="9" width="9.140625" style="2" customWidth="1"/>
    <col min="10" max="12" width="7.57421875" style="2" customWidth="1"/>
    <col min="13" max="16384" width="9.140625" style="2" customWidth="1"/>
  </cols>
  <sheetData>
    <row r="1" spans="1:12" s="1" customFormat="1" ht="36.75" customHeight="1">
      <c r="A1" s="3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54.75" customHeight="1">
      <c r="A3" s="4"/>
      <c r="B3" s="5"/>
      <c r="C3" s="4"/>
      <c r="D3" s="6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9" t="s">
        <v>95</v>
      </c>
      <c r="C4" s="10">
        <v>18300402529</v>
      </c>
      <c r="D4" s="11">
        <v>62.19</v>
      </c>
      <c r="E4" s="12">
        <f aca="true" t="shared" si="0" ref="E4:E9">D4*0.5</f>
        <v>31.095</v>
      </c>
      <c r="F4" s="9"/>
      <c r="G4" s="9"/>
      <c r="H4" s="8"/>
      <c r="I4" s="12">
        <f aca="true" t="shared" si="1" ref="I4:I9">E4+F4+G4</f>
        <v>31.095</v>
      </c>
      <c r="J4" s="17">
        <v>87.72</v>
      </c>
      <c r="K4" s="14">
        <f aca="true" t="shared" si="2" ref="K4:K9">ROUND(J4*0.5,2)</f>
        <v>43.86</v>
      </c>
      <c r="L4" s="12">
        <f aca="true" t="shared" si="3" ref="L4:L9">K4+I4</f>
        <v>74.955</v>
      </c>
    </row>
    <row r="5" spans="1:12" ht="13.5">
      <c r="A5" s="8">
        <v>2</v>
      </c>
      <c r="B5" s="9" t="s">
        <v>96</v>
      </c>
      <c r="C5" s="13">
        <v>18300402417</v>
      </c>
      <c r="D5" s="11">
        <v>68.02000000000001</v>
      </c>
      <c r="E5" s="14">
        <f t="shared" si="0"/>
        <v>34.010000000000005</v>
      </c>
      <c r="F5" s="9"/>
      <c r="G5" s="9">
        <v>1</v>
      </c>
      <c r="H5" s="8"/>
      <c r="I5" s="14">
        <f t="shared" si="1"/>
        <v>35.010000000000005</v>
      </c>
      <c r="J5" s="17">
        <v>78.02000000000001</v>
      </c>
      <c r="K5" s="14">
        <f t="shared" si="2"/>
        <v>39.01</v>
      </c>
      <c r="L5" s="12">
        <f t="shared" si="3"/>
        <v>74.02000000000001</v>
      </c>
    </row>
    <row r="6" spans="1:12" ht="13.5">
      <c r="A6" s="8">
        <v>3</v>
      </c>
      <c r="B6" s="9" t="s">
        <v>97</v>
      </c>
      <c r="C6" s="10">
        <v>18300402510</v>
      </c>
      <c r="D6" s="11">
        <v>68.99000000000001</v>
      </c>
      <c r="E6" s="12">
        <f t="shared" si="0"/>
        <v>34.495000000000005</v>
      </c>
      <c r="F6" s="9"/>
      <c r="G6" s="9"/>
      <c r="H6" s="8"/>
      <c r="I6" s="12">
        <f t="shared" si="1"/>
        <v>34.495000000000005</v>
      </c>
      <c r="J6" s="17">
        <v>74.78</v>
      </c>
      <c r="K6" s="14">
        <f t="shared" si="2"/>
        <v>37.39</v>
      </c>
      <c r="L6" s="12">
        <f t="shared" si="3"/>
        <v>71.885</v>
      </c>
    </row>
    <row r="7" spans="1:12" ht="13.5">
      <c r="A7" s="8">
        <v>4</v>
      </c>
      <c r="B7" s="9" t="s">
        <v>98</v>
      </c>
      <c r="C7" s="10">
        <v>18300402508</v>
      </c>
      <c r="D7" s="11">
        <v>63.04</v>
      </c>
      <c r="E7" s="12">
        <f t="shared" si="0"/>
        <v>31.52</v>
      </c>
      <c r="F7" s="9"/>
      <c r="G7" s="9"/>
      <c r="H7" s="8"/>
      <c r="I7" s="12">
        <f t="shared" si="1"/>
        <v>31.52</v>
      </c>
      <c r="J7" s="17">
        <v>68.72</v>
      </c>
      <c r="K7" s="14">
        <f t="shared" si="2"/>
        <v>34.36</v>
      </c>
      <c r="L7" s="12">
        <f t="shared" si="3"/>
        <v>65.88</v>
      </c>
    </row>
    <row r="8" spans="1:12" ht="13.5">
      <c r="A8" s="8">
        <v>5</v>
      </c>
      <c r="B8" s="9" t="s">
        <v>99</v>
      </c>
      <c r="C8" s="13">
        <v>18300402401</v>
      </c>
      <c r="D8" s="11">
        <v>65.44</v>
      </c>
      <c r="E8" s="12">
        <f t="shared" si="0"/>
        <v>32.72</v>
      </c>
      <c r="F8" s="9"/>
      <c r="G8" s="9"/>
      <c r="H8" s="8"/>
      <c r="I8" s="12">
        <f t="shared" si="1"/>
        <v>32.72</v>
      </c>
      <c r="J8" s="17">
        <v>58.98</v>
      </c>
      <c r="K8" s="14">
        <f t="shared" si="2"/>
        <v>29.49</v>
      </c>
      <c r="L8" s="12">
        <f t="shared" si="3"/>
        <v>62.209999999999994</v>
      </c>
    </row>
    <row r="9" spans="1:12" ht="13.5">
      <c r="A9" s="8">
        <v>6</v>
      </c>
      <c r="B9" s="9" t="s">
        <v>100</v>
      </c>
      <c r="C9" s="13">
        <v>18300402402</v>
      </c>
      <c r="D9" s="11">
        <v>67.96000000000001</v>
      </c>
      <c r="E9" s="12">
        <f t="shared" si="0"/>
        <v>33.980000000000004</v>
      </c>
      <c r="F9" s="9"/>
      <c r="G9" s="9">
        <v>1</v>
      </c>
      <c r="H9" s="8"/>
      <c r="I9" s="12">
        <f t="shared" si="1"/>
        <v>34.980000000000004</v>
      </c>
      <c r="J9" s="17">
        <v>0</v>
      </c>
      <c r="K9" s="14">
        <f t="shared" si="2"/>
        <v>0</v>
      </c>
      <c r="L9" s="12">
        <f t="shared" si="3"/>
        <v>34.980000000000004</v>
      </c>
    </row>
  </sheetData>
  <sheetProtection/>
  <autoFilter ref="A3:P9">
    <sortState ref="A4:P9">
      <sortCondition descending="1" sortBy="value" ref="L4:L9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F3" sqref="A2:IV3"/>
    </sheetView>
  </sheetViews>
  <sheetFormatPr defaultColWidth="9.140625" defaultRowHeight="12.75"/>
  <cols>
    <col min="1" max="1" width="4.421875" style="2" customWidth="1"/>
    <col min="2" max="2" width="11.57421875" style="2" customWidth="1"/>
    <col min="3" max="3" width="14.57421875" style="2" customWidth="1"/>
    <col min="4" max="4" width="7.28125" style="2" customWidth="1"/>
    <col min="5" max="5" width="9.57421875" style="2" customWidth="1"/>
    <col min="6" max="6" width="7.28125" style="2" customWidth="1"/>
    <col min="7" max="7" width="6.57421875" style="2" customWidth="1"/>
    <col min="8" max="8" width="4.8515625" style="2" customWidth="1"/>
    <col min="9" max="9" width="9.140625" style="34" customWidth="1"/>
    <col min="10" max="10" width="6.421875" style="2" customWidth="1"/>
    <col min="11" max="11" width="7.140625" style="2" customWidth="1"/>
    <col min="12" max="12" width="8.28125" style="2" customWidth="1"/>
    <col min="13" max="16384" width="9.140625" style="2" customWidth="1"/>
  </cols>
  <sheetData>
    <row r="1" spans="1:12" s="1" customFormat="1" ht="36.7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42" customHeight="1">
      <c r="A3" s="4"/>
      <c r="B3" s="4"/>
      <c r="C3" s="4"/>
      <c r="D3" s="6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s="77" customFormat="1" ht="15" customHeight="1">
      <c r="A4" s="78">
        <v>1</v>
      </c>
      <c r="B4" s="79" t="s">
        <v>19</v>
      </c>
      <c r="C4" s="78">
        <v>18250400619</v>
      </c>
      <c r="D4" s="78">
        <v>83.49</v>
      </c>
      <c r="E4" s="80">
        <f aca="true" t="shared" si="0" ref="E4:E7">D4*0.6</f>
        <v>50.093999999999994</v>
      </c>
      <c r="F4" s="78">
        <v>2.5</v>
      </c>
      <c r="G4" s="78"/>
      <c r="H4" s="78"/>
      <c r="I4" s="80">
        <f aca="true" t="shared" si="1" ref="I4:I7">E4+F4</f>
        <v>52.593999999999994</v>
      </c>
      <c r="J4" s="22">
        <v>75.6</v>
      </c>
      <c r="K4" s="82">
        <f>ROUND(J4*0.4,2)</f>
        <v>30.24</v>
      </c>
      <c r="L4" s="82">
        <f>K4+I4</f>
        <v>82.83399999999999</v>
      </c>
    </row>
    <row r="5" spans="1:12" s="77" customFormat="1" ht="15" customHeight="1">
      <c r="A5" s="78">
        <v>2</v>
      </c>
      <c r="B5" s="79" t="s">
        <v>20</v>
      </c>
      <c r="C5" s="78">
        <v>18250400626</v>
      </c>
      <c r="D5" s="78">
        <v>80.23</v>
      </c>
      <c r="E5" s="80">
        <f t="shared" si="0"/>
        <v>48.138</v>
      </c>
      <c r="F5" s="78">
        <v>2.5</v>
      </c>
      <c r="G5" s="78"/>
      <c r="H5" s="78"/>
      <c r="I5" s="80">
        <f t="shared" si="1"/>
        <v>50.638</v>
      </c>
      <c r="J5" s="22">
        <v>74.6</v>
      </c>
      <c r="K5" s="82">
        <f>ROUND(J5*0.4,2)</f>
        <v>29.84</v>
      </c>
      <c r="L5" s="82">
        <f>K5+I5</f>
        <v>80.478</v>
      </c>
    </row>
    <row r="6" spans="1:12" s="77" customFormat="1" ht="15" customHeight="1">
      <c r="A6" s="78">
        <v>3</v>
      </c>
      <c r="B6" s="79" t="s">
        <v>21</v>
      </c>
      <c r="C6" s="78">
        <v>18250400611</v>
      </c>
      <c r="D6" s="78">
        <v>76.24</v>
      </c>
      <c r="E6" s="80">
        <f t="shared" si="0"/>
        <v>45.74399999999999</v>
      </c>
      <c r="F6" s="78">
        <v>2.5</v>
      </c>
      <c r="G6" s="78"/>
      <c r="H6" s="78"/>
      <c r="I6" s="80">
        <f t="shared" si="1"/>
        <v>48.24399999999999</v>
      </c>
      <c r="J6" s="22">
        <v>79.6</v>
      </c>
      <c r="K6" s="82">
        <f>ROUND(J6*0.4,2)</f>
        <v>31.84</v>
      </c>
      <c r="L6" s="82">
        <f>K6+I6</f>
        <v>80.08399999999999</v>
      </c>
    </row>
    <row r="7" spans="1:12" ht="15.75" customHeight="1">
      <c r="A7" s="8">
        <v>4</v>
      </c>
      <c r="B7" s="73" t="s">
        <v>22</v>
      </c>
      <c r="C7" s="73">
        <v>18250400622</v>
      </c>
      <c r="D7" s="73">
        <v>71.98</v>
      </c>
      <c r="E7" s="81">
        <f t="shared" si="0"/>
        <v>43.188</v>
      </c>
      <c r="F7" s="73">
        <v>2.5</v>
      </c>
      <c r="G7" s="73"/>
      <c r="H7" s="73"/>
      <c r="I7" s="81">
        <f t="shared" si="1"/>
        <v>45.688</v>
      </c>
      <c r="J7" s="23">
        <v>0</v>
      </c>
      <c r="K7" s="82">
        <f>ROUND(J7*0.4,2)</f>
        <v>0</v>
      </c>
      <c r="L7" s="82">
        <f>K7+I7</f>
        <v>45.688</v>
      </c>
    </row>
  </sheetData>
  <sheetProtection/>
  <autoFilter ref="A3:L7">
    <sortState ref="A4:L7">
      <sortCondition descending="1" sortBy="value" ref="L4:L7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39" right="0.39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1" width="4.00390625" style="2" customWidth="1"/>
    <col min="2" max="2" width="9.140625" style="2" customWidth="1"/>
    <col min="3" max="3" width="14.57421875" style="2" customWidth="1"/>
    <col min="4" max="4" width="7.8515625" style="2" customWidth="1"/>
    <col min="5" max="5" width="9.140625" style="2" customWidth="1"/>
    <col min="6" max="8" width="6.140625" style="2" customWidth="1"/>
    <col min="9" max="9" width="9.140625" style="2" customWidth="1"/>
    <col min="10" max="10" width="7.7109375" style="2" customWidth="1"/>
    <col min="11" max="11" width="8.00390625" style="2" customWidth="1"/>
    <col min="12" max="12" width="7.8515625" style="2" customWidth="1"/>
    <col min="13" max="16384" width="9.140625" style="2" customWidth="1"/>
  </cols>
  <sheetData>
    <row r="1" spans="1:12" s="1" customFormat="1" ht="36.75" customHeight="1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43.5" customHeight="1">
      <c r="A3" s="4"/>
      <c r="B3" s="5"/>
      <c r="C3" s="4"/>
      <c r="D3" s="6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9" t="s">
        <v>24</v>
      </c>
      <c r="C4" s="13">
        <v>18260400721</v>
      </c>
      <c r="D4" s="11">
        <v>91.19</v>
      </c>
      <c r="E4" s="12">
        <f aca="true" t="shared" si="0" ref="E4:E7">D4*0.6</f>
        <v>54.714</v>
      </c>
      <c r="F4" s="9"/>
      <c r="G4" s="9"/>
      <c r="H4" s="8"/>
      <c r="I4" s="12">
        <f aca="true" t="shared" si="1" ref="I4:I7">E4+F4+G4</f>
        <v>54.714</v>
      </c>
      <c r="J4" s="22">
        <v>76.4</v>
      </c>
      <c r="K4" s="23">
        <f>ROUND(J4*0.4,2)</f>
        <v>30.56</v>
      </c>
      <c r="L4" s="23">
        <f>K4+I4</f>
        <v>85.274</v>
      </c>
    </row>
    <row r="5" spans="1:12" ht="13.5">
      <c r="A5" s="8">
        <v>2</v>
      </c>
      <c r="B5" s="9" t="s">
        <v>25</v>
      </c>
      <c r="C5" s="10">
        <v>18260400902</v>
      </c>
      <c r="D5" s="11">
        <v>86.91</v>
      </c>
      <c r="E5" s="12">
        <f t="shared" si="0"/>
        <v>52.145999999999994</v>
      </c>
      <c r="F5" s="9"/>
      <c r="G5" s="9"/>
      <c r="H5" s="8"/>
      <c r="I5" s="12">
        <f t="shared" si="1"/>
        <v>52.145999999999994</v>
      </c>
      <c r="J5" s="22">
        <v>76.2</v>
      </c>
      <c r="K5" s="23">
        <f>ROUND(J5*0.4,2)</f>
        <v>30.48</v>
      </c>
      <c r="L5" s="23">
        <f>K5+I5</f>
        <v>82.62599999999999</v>
      </c>
    </row>
    <row r="6" spans="1:12" ht="13.5">
      <c r="A6" s="8">
        <v>3</v>
      </c>
      <c r="B6" s="41" t="s">
        <v>26</v>
      </c>
      <c r="C6" s="46">
        <v>18260400816</v>
      </c>
      <c r="D6" s="47">
        <v>78.18</v>
      </c>
      <c r="E6" s="48">
        <f t="shared" si="0"/>
        <v>46.908</v>
      </c>
      <c r="F6" s="41"/>
      <c r="G6" s="41"/>
      <c r="H6" s="49"/>
      <c r="I6" s="48">
        <f t="shared" si="1"/>
        <v>46.908</v>
      </c>
      <c r="J6" s="52">
        <v>77.4</v>
      </c>
      <c r="K6" s="23">
        <f>ROUND(J6*0.4,2)</f>
        <v>30.96</v>
      </c>
      <c r="L6" s="23">
        <f>K6+I6</f>
        <v>77.868</v>
      </c>
    </row>
    <row r="7" spans="1:12" ht="13.5">
      <c r="A7" s="8">
        <v>4</v>
      </c>
      <c r="B7" s="41" t="s">
        <v>27</v>
      </c>
      <c r="C7" s="46">
        <v>18260400705</v>
      </c>
      <c r="D7" s="47">
        <v>84.88</v>
      </c>
      <c r="E7" s="48">
        <f t="shared" si="0"/>
        <v>50.928</v>
      </c>
      <c r="F7" s="41"/>
      <c r="G7" s="41"/>
      <c r="H7" s="49"/>
      <c r="I7" s="48">
        <f t="shared" si="1"/>
        <v>50.928</v>
      </c>
      <c r="J7" s="52">
        <v>0</v>
      </c>
      <c r="K7" s="23">
        <f>ROUND(J7*0.4,2)</f>
        <v>0</v>
      </c>
      <c r="L7" s="23">
        <f>K7+I7</f>
        <v>50.928</v>
      </c>
    </row>
  </sheetData>
  <sheetProtection/>
  <autoFilter ref="A3:P7">
    <sortState ref="A4:P7">
      <sortCondition descending="1" sortBy="value" ref="L4:L7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A1">
      <selection activeCell="J16" sqref="J16"/>
    </sheetView>
  </sheetViews>
  <sheetFormatPr defaultColWidth="9.140625" defaultRowHeight="12.75"/>
  <cols>
    <col min="1" max="1" width="4.140625" style="2" customWidth="1"/>
    <col min="2" max="2" width="9.140625" style="2" customWidth="1"/>
    <col min="3" max="3" width="14.57421875" style="2" customWidth="1"/>
    <col min="4" max="4" width="7.421875" style="2" customWidth="1"/>
    <col min="5" max="5" width="9.140625" style="2" customWidth="1"/>
    <col min="6" max="6" width="6.28125" style="2" customWidth="1"/>
    <col min="7" max="7" width="5.421875" style="2" customWidth="1"/>
    <col min="8" max="8" width="6.140625" style="2" customWidth="1"/>
    <col min="9" max="9" width="9.140625" style="2" customWidth="1"/>
    <col min="10" max="10" width="7.8515625" style="2" customWidth="1"/>
    <col min="11" max="11" width="9.140625" style="2" customWidth="1"/>
    <col min="12" max="12" width="8.00390625" style="2" customWidth="1"/>
    <col min="13" max="16384" width="9.140625" style="2" customWidth="1"/>
  </cols>
  <sheetData>
    <row r="1" spans="1:12" s="1" customFormat="1" ht="36.7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54" customHeight="1">
      <c r="A3" s="4"/>
      <c r="B3" s="5"/>
      <c r="C3" s="4"/>
      <c r="D3" s="6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9" t="s">
        <v>29</v>
      </c>
      <c r="C4" s="10">
        <v>18270401116</v>
      </c>
      <c r="D4" s="11">
        <v>76.78</v>
      </c>
      <c r="E4" s="12">
        <f aca="true" t="shared" si="0" ref="E4:E11">D4*0.6</f>
        <v>46.068</v>
      </c>
      <c r="F4" s="9"/>
      <c r="G4" s="9">
        <v>1</v>
      </c>
      <c r="H4" s="8"/>
      <c r="I4" s="12">
        <f aca="true" t="shared" si="1" ref="I4:I11">E4+F4+G4</f>
        <v>47.068</v>
      </c>
      <c r="J4" s="22">
        <v>72.8</v>
      </c>
      <c r="K4" s="23">
        <f aca="true" t="shared" si="2" ref="K4:K11">ROUND(J4*0.4,2)</f>
        <v>29.12</v>
      </c>
      <c r="L4" s="24">
        <f aca="true" t="shared" si="3" ref="L4:L11">K4+I4</f>
        <v>76.188</v>
      </c>
    </row>
    <row r="5" spans="1:12" ht="13.5">
      <c r="A5" s="8">
        <v>2</v>
      </c>
      <c r="B5" s="9" t="s">
        <v>30</v>
      </c>
      <c r="C5" s="10">
        <v>18270401220</v>
      </c>
      <c r="D5" s="11">
        <v>77.03999999999999</v>
      </c>
      <c r="E5" s="12">
        <f t="shared" si="0"/>
        <v>46.224</v>
      </c>
      <c r="F5" s="9"/>
      <c r="G5" s="9"/>
      <c r="H5" s="8"/>
      <c r="I5" s="12">
        <f t="shared" si="1"/>
        <v>46.224</v>
      </c>
      <c r="J5" s="22">
        <v>74.4</v>
      </c>
      <c r="K5" s="23">
        <f t="shared" si="2"/>
        <v>29.76</v>
      </c>
      <c r="L5" s="24">
        <f t="shared" si="3"/>
        <v>75.984</v>
      </c>
    </row>
    <row r="6" spans="1:12" ht="13.5">
      <c r="A6" s="8">
        <v>3</v>
      </c>
      <c r="B6" s="9" t="s">
        <v>31</v>
      </c>
      <c r="C6" s="10">
        <v>18270401324</v>
      </c>
      <c r="D6" s="11">
        <v>74.75999999999999</v>
      </c>
      <c r="E6" s="12">
        <f t="shared" si="0"/>
        <v>44.855999999999995</v>
      </c>
      <c r="F6" s="9"/>
      <c r="G6" s="9"/>
      <c r="H6" s="8"/>
      <c r="I6" s="12">
        <f t="shared" si="1"/>
        <v>44.855999999999995</v>
      </c>
      <c r="J6" s="22">
        <v>74.4</v>
      </c>
      <c r="K6" s="23">
        <f t="shared" si="2"/>
        <v>29.76</v>
      </c>
      <c r="L6" s="24">
        <f t="shared" si="3"/>
        <v>74.616</v>
      </c>
    </row>
    <row r="7" spans="1:16" ht="13.5">
      <c r="A7" s="8">
        <v>4</v>
      </c>
      <c r="B7" s="73" t="s">
        <v>32</v>
      </c>
      <c r="C7" s="38">
        <v>18270401228</v>
      </c>
      <c r="D7" s="39">
        <v>71.3</v>
      </c>
      <c r="E7" s="74">
        <f t="shared" si="0"/>
        <v>42.779999999999994</v>
      </c>
      <c r="F7" s="73"/>
      <c r="G7" s="73"/>
      <c r="H7" s="75"/>
      <c r="I7" s="74">
        <f t="shared" si="1"/>
        <v>42.779999999999994</v>
      </c>
      <c r="J7" s="76">
        <v>71.4</v>
      </c>
      <c r="K7" s="23">
        <f t="shared" si="2"/>
        <v>28.56</v>
      </c>
      <c r="L7" s="24">
        <f t="shared" si="3"/>
        <v>71.33999999999999</v>
      </c>
      <c r="M7" s="70"/>
      <c r="N7" s="70"/>
      <c r="O7" s="70"/>
      <c r="P7" s="70"/>
    </row>
    <row r="8" spans="1:12" ht="13.5">
      <c r="A8" s="8">
        <v>5</v>
      </c>
      <c r="B8" s="9" t="s">
        <v>33</v>
      </c>
      <c r="C8" s="13">
        <v>18270401012</v>
      </c>
      <c r="D8" s="11">
        <v>75.45</v>
      </c>
      <c r="E8" s="12">
        <f t="shared" si="0"/>
        <v>45.27</v>
      </c>
      <c r="F8" s="9">
        <v>2.5</v>
      </c>
      <c r="G8" s="9"/>
      <c r="H8" s="8"/>
      <c r="I8" s="12">
        <f t="shared" si="1"/>
        <v>47.77</v>
      </c>
      <c r="J8" s="22">
        <v>0</v>
      </c>
      <c r="K8" s="23">
        <f t="shared" si="2"/>
        <v>0</v>
      </c>
      <c r="L8" s="24">
        <f t="shared" si="3"/>
        <v>47.77</v>
      </c>
    </row>
    <row r="9" spans="1:12" ht="13.5">
      <c r="A9" s="8">
        <v>6</v>
      </c>
      <c r="B9" s="9" t="s">
        <v>34</v>
      </c>
      <c r="C9" s="10">
        <v>18270402013</v>
      </c>
      <c r="D9" s="11">
        <v>78.63</v>
      </c>
      <c r="E9" s="12">
        <f t="shared" si="0"/>
        <v>47.178</v>
      </c>
      <c r="F9" s="9"/>
      <c r="G9" s="9"/>
      <c r="H9" s="8"/>
      <c r="I9" s="12">
        <f t="shared" si="1"/>
        <v>47.178</v>
      </c>
      <c r="J9" s="22">
        <v>0</v>
      </c>
      <c r="K9" s="23">
        <f t="shared" si="2"/>
        <v>0</v>
      </c>
      <c r="L9" s="24">
        <f t="shared" si="3"/>
        <v>47.178</v>
      </c>
    </row>
    <row r="10" spans="1:12" ht="13.5">
      <c r="A10" s="8">
        <v>7</v>
      </c>
      <c r="B10" s="9" t="s">
        <v>35</v>
      </c>
      <c r="C10" s="10">
        <v>18270401123</v>
      </c>
      <c r="D10" s="11">
        <v>76.24000000000001</v>
      </c>
      <c r="E10" s="12">
        <f t="shared" si="0"/>
        <v>45.74400000000001</v>
      </c>
      <c r="F10" s="9"/>
      <c r="G10" s="9"/>
      <c r="H10" s="8"/>
      <c r="I10" s="12">
        <f t="shared" si="1"/>
        <v>45.74400000000001</v>
      </c>
      <c r="J10" s="22">
        <v>0</v>
      </c>
      <c r="K10" s="23">
        <f t="shared" si="2"/>
        <v>0</v>
      </c>
      <c r="L10" s="24">
        <f t="shared" si="3"/>
        <v>45.74400000000001</v>
      </c>
    </row>
    <row r="11" spans="1:16" s="70" customFormat="1" ht="13.5">
      <c r="A11" s="8">
        <v>8</v>
      </c>
      <c r="B11" s="9" t="s">
        <v>36</v>
      </c>
      <c r="C11" s="43">
        <v>18270402030</v>
      </c>
      <c r="D11" s="58">
        <v>69.89</v>
      </c>
      <c r="E11" s="12">
        <f t="shared" si="0"/>
        <v>41.934</v>
      </c>
      <c r="F11" s="9">
        <v>2.5</v>
      </c>
      <c r="G11" s="9"/>
      <c r="H11" s="45"/>
      <c r="I11" s="12">
        <f t="shared" si="1"/>
        <v>44.434</v>
      </c>
      <c r="J11" s="22">
        <v>0</v>
      </c>
      <c r="K11" s="23">
        <f t="shared" si="2"/>
        <v>0</v>
      </c>
      <c r="L11" s="24">
        <f t="shared" si="3"/>
        <v>44.434</v>
      </c>
      <c r="M11" s="2"/>
      <c r="N11" s="2"/>
      <c r="O11" s="2"/>
      <c r="P11" s="2"/>
    </row>
  </sheetData>
  <sheetProtection/>
  <autoFilter ref="A3:P11">
    <sortState ref="A4:P11">
      <sortCondition descending="1" sortBy="value" ref="L4:L11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8" sqref="A8"/>
    </sheetView>
  </sheetViews>
  <sheetFormatPr defaultColWidth="9.140625" defaultRowHeight="12.75"/>
  <cols>
    <col min="1" max="1" width="4.8515625" style="2" customWidth="1"/>
    <col min="2" max="2" width="10.140625" style="2" customWidth="1"/>
    <col min="3" max="3" width="14.57421875" style="2" customWidth="1"/>
    <col min="4" max="4" width="7.28125" style="2" customWidth="1"/>
    <col min="5" max="5" width="8.8515625" style="2" customWidth="1"/>
    <col min="6" max="8" width="6.421875" style="2" customWidth="1"/>
    <col min="9" max="9" width="7.57421875" style="2" customWidth="1"/>
    <col min="10" max="10" width="7.8515625" style="34" customWidth="1"/>
    <col min="11" max="11" width="9.140625" style="34" customWidth="1"/>
    <col min="12" max="12" width="7.7109375" style="34" customWidth="1"/>
    <col min="13" max="16384" width="9.140625" style="2" customWidth="1"/>
  </cols>
  <sheetData>
    <row r="1" spans="1:12" s="1" customFormat="1" ht="36.75" customHeight="1">
      <c r="A1" s="3" t="s">
        <v>37</v>
      </c>
      <c r="B1" s="3"/>
      <c r="C1" s="3"/>
      <c r="D1" s="3"/>
      <c r="E1" s="3"/>
      <c r="F1" s="3"/>
      <c r="G1" s="3"/>
      <c r="H1" s="3"/>
      <c r="I1" s="3"/>
      <c r="J1" s="27"/>
      <c r="K1" s="27"/>
      <c r="L1" s="27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7"/>
      <c r="H2" s="7"/>
      <c r="I2" s="15" t="s">
        <v>7</v>
      </c>
      <c r="J2" s="28" t="s">
        <v>8</v>
      </c>
      <c r="K2" s="29" t="s">
        <v>9</v>
      </c>
      <c r="L2" s="30" t="s">
        <v>10</v>
      </c>
    </row>
    <row r="3" spans="1:12" s="1" customFormat="1" ht="49.5" customHeight="1">
      <c r="A3" s="4"/>
      <c r="B3" s="5"/>
      <c r="C3" s="4"/>
      <c r="D3" s="6"/>
      <c r="E3" s="6"/>
      <c r="F3" s="6" t="s">
        <v>11</v>
      </c>
      <c r="G3" s="6" t="s">
        <v>12</v>
      </c>
      <c r="H3" s="6" t="s">
        <v>13</v>
      </c>
      <c r="I3" s="15"/>
      <c r="J3" s="28"/>
      <c r="K3" s="29"/>
      <c r="L3" s="30"/>
    </row>
    <row r="4" spans="1:12" ht="13.5">
      <c r="A4" s="8">
        <v>1</v>
      </c>
      <c r="B4" s="9" t="s">
        <v>38</v>
      </c>
      <c r="C4" s="10">
        <v>18360501416</v>
      </c>
      <c r="D4" s="11">
        <v>68.75</v>
      </c>
      <c r="E4" s="12">
        <f aca="true" t="shared" si="0" ref="E4:E9">D4*0.6</f>
        <v>41.25</v>
      </c>
      <c r="F4" s="9">
        <v>2.5</v>
      </c>
      <c r="G4" s="9">
        <v>1</v>
      </c>
      <c r="H4" s="8"/>
      <c r="I4" s="12">
        <f aca="true" t="shared" si="1" ref="I4:I9">E4+F4+G4</f>
        <v>44.75</v>
      </c>
      <c r="J4" s="17">
        <v>77.6</v>
      </c>
      <c r="K4" s="14">
        <f aca="true" t="shared" si="2" ref="K4:K9">ROUND(J4*0.4,2)</f>
        <v>31.04</v>
      </c>
      <c r="L4" s="12">
        <f aca="true" t="shared" si="3" ref="L4:L9">K4+I4</f>
        <v>75.78999999999999</v>
      </c>
    </row>
    <row r="5" spans="1:12" ht="13.5">
      <c r="A5" s="8">
        <v>2</v>
      </c>
      <c r="B5" s="9" t="s">
        <v>39</v>
      </c>
      <c r="C5" s="10">
        <v>18360501202</v>
      </c>
      <c r="D5" s="11">
        <v>66.24000000000001</v>
      </c>
      <c r="E5" s="12">
        <f t="shared" si="0"/>
        <v>39.74400000000001</v>
      </c>
      <c r="F5" s="9">
        <v>2.5</v>
      </c>
      <c r="G5" s="9">
        <v>1</v>
      </c>
      <c r="H5" s="8"/>
      <c r="I5" s="12">
        <f t="shared" si="1"/>
        <v>43.24400000000001</v>
      </c>
      <c r="J5" s="17">
        <v>78</v>
      </c>
      <c r="K5" s="14">
        <f t="shared" si="2"/>
        <v>31.2</v>
      </c>
      <c r="L5" s="12">
        <f t="shared" si="3"/>
        <v>74.444</v>
      </c>
    </row>
    <row r="6" spans="1:12" ht="13.5">
      <c r="A6" s="8">
        <v>3</v>
      </c>
      <c r="B6" s="9" t="s">
        <v>40</v>
      </c>
      <c r="C6" s="13">
        <v>18360501108</v>
      </c>
      <c r="D6" s="11">
        <v>64.62</v>
      </c>
      <c r="E6" s="12">
        <f t="shared" si="0"/>
        <v>38.772</v>
      </c>
      <c r="F6" s="9">
        <v>2.5</v>
      </c>
      <c r="G6" s="9">
        <v>1</v>
      </c>
      <c r="H6" s="8"/>
      <c r="I6" s="12">
        <f t="shared" si="1"/>
        <v>42.272</v>
      </c>
      <c r="J6" s="17">
        <v>78.86</v>
      </c>
      <c r="K6" s="14">
        <f t="shared" si="2"/>
        <v>31.54</v>
      </c>
      <c r="L6" s="12">
        <f t="shared" si="3"/>
        <v>73.812</v>
      </c>
    </row>
    <row r="7" spans="1:12" ht="13.5">
      <c r="A7" s="8">
        <v>4</v>
      </c>
      <c r="B7" s="9" t="s">
        <v>41</v>
      </c>
      <c r="C7" s="13">
        <v>18360501115</v>
      </c>
      <c r="D7" s="11">
        <v>72.11</v>
      </c>
      <c r="E7" s="12">
        <f t="shared" si="0"/>
        <v>43.266</v>
      </c>
      <c r="F7" s="9"/>
      <c r="G7" s="9"/>
      <c r="H7" s="8"/>
      <c r="I7" s="12">
        <f t="shared" si="1"/>
        <v>43.266</v>
      </c>
      <c r="J7" s="17">
        <v>76.3</v>
      </c>
      <c r="K7" s="14">
        <f t="shared" si="2"/>
        <v>30.52</v>
      </c>
      <c r="L7" s="12">
        <f t="shared" si="3"/>
        <v>73.786</v>
      </c>
    </row>
    <row r="8" spans="1:12" ht="13.5">
      <c r="A8" s="8">
        <v>5</v>
      </c>
      <c r="B8" s="41" t="s">
        <v>42</v>
      </c>
      <c r="C8" s="46">
        <v>18360501506</v>
      </c>
      <c r="D8" s="47">
        <v>68.16</v>
      </c>
      <c r="E8" s="48">
        <f t="shared" si="0"/>
        <v>40.895999999999994</v>
      </c>
      <c r="F8" s="41"/>
      <c r="G8" s="41">
        <v>1</v>
      </c>
      <c r="H8" s="49"/>
      <c r="I8" s="48">
        <f t="shared" si="1"/>
        <v>41.895999999999994</v>
      </c>
      <c r="J8" s="52">
        <v>79.44</v>
      </c>
      <c r="K8" s="14">
        <f t="shared" si="2"/>
        <v>31.78</v>
      </c>
      <c r="L8" s="12">
        <f t="shared" si="3"/>
        <v>73.67599999999999</v>
      </c>
    </row>
    <row r="9" spans="1:12" ht="13.5">
      <c r="A9" s="8">
        <v>6</v>
      </c>
      <c r="B9" s="41" t="s">
        <v>43</v>
      </c>
      <c r="C9" s="46">
        <v>18360501306</v>
      </c>
      <c r="D9" s="47">
        <v>69.81</v>
      </c>
      <c r="E9" s="48">
        <f t="shared" si="0"/>
        <v>41.886</v>
      </c>
      <c r="F9" s="41"/>
      <c r="G9" s="41"/>
      <c r="H9" s="49"/>
      <c r="I9" s="48">
        <f t="shared" si="1"/>
        <v>41.886</v>
      </c>
      <c r="J9" s="52">
        <v>72.8</v>
      </c>
      <c r="K9" s="14">
        <f t="shared" si="2"/>
        <v>29.12</v>
      </c>
      <c r="L9" s="12">
        <f t="shared" si="3"/>
        <v>71.006</v>
      </c>
    </row>
  </sheetData>
  <sheetProtection/>
  <autoFilter ref="A3:P9">
    <sortState ref="A4:P9">
      <sortCondition descending="1" sortBy="value" ref="L4:L9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K14" sqref="K14"/>
    </sheetView>
  </sheetViews>
  <sheetFormatPr defaultColWidth="9.140625" defaultRowHeight="12.75"/>
  <cols>
    <col min="1" max="1" width="6.140625" style="2" customWidth="1"/>
    <col min="2" max="2" width="8.421875" style="2" customWidth="1"/>
    <col min="3" max="3" width="14.57421875" style="2" customWidth="1"/>
    <col min="4" max="4" width="7.28125" style="2" customWidth="1"/>
    <col min="5" max="5" width="8.28125" style="2" customWidth="1"/>
    <col min="6" max="6" width="6.57421875" style="2" customWidth="1"/>
    <col min="7" max="7" width="7.57421875" style="2" customWidth="1"/>
    <col min="8" max="8" width="6.140625" style="2" customWidth="1"/>
    <col min="9" max="9" width="6.8515625" style="2" customWidth="1"/>
    <col min="10" max="10" width="7.8515625" style="34" customWidth="1"/>
    <col min="11" max="11" width="8.140625" style="34" customWidth="1"/>
    <col min="12" max="12" width="9.140625" style="34" customWidth="1"/>
    <col min="13" max="16384" width="9.140625" style="2" customWidth="1"/>
  </cols>
  <sheetData>
    <row r="1" spans="1:12" s="1" customFormat="1" ht="36.75" customHeight="1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2"/>
      <c r="K1" s="72"/>
      <c r="L1" s="72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7"/>
      <c r="H2" s="7"/>
      <c r="I2" s="15" t="s">
        <v>7</v>
      </c>
      <c r="J2" s="28" t="s">
        <v>8</v>
      </c>
      <c r="K2" s="29" t="s">
        <v>9</v>
      </c>
      <c r="L2" s="30" t="s">
        <v>10</v>
      </c>
    </row>
    <row r="3" spans="1:12" s="1" customFormat="1" ht="48.75" customHeight="1">
      <c r="A3" s="4"/>
      <c r="B3" s="5"/>
      <c r="C3" s="4"/>
      <c r="D3" s="6"/>
      <c r="E3" s="6"/>
      <c r="F3" s="6" t="s">
        <v>11</v>
      </c>
      <c r="G3" s="6" t="s">
        <v>12</v>
      </c>
      <c r="H3" s="6" t="s">
        <v>13</v>
      </c>
      <c r="I3" s="15"/>
      <c r="J3" s="28"/>
      <c r="K3" s="29"/>
      <c r="L3" s="30"/>
    </row>
    <row r="4" spans="1:12" ht="13.5">
      <c r="A4" s="8">
        <v>1</v>
      </c>
      <c r="B4" s="9" t="s">
        <v>45</v>
      </c>
      <c r="C4" s="10">
        <v>18370501604</v>
      </c>
      <c r="D4" s="11">
        <v>72.13</v>
      </c>
      <c r="E4" s="14">
        <f>D4*0.6</f>
        <v>43.278</v>
      </c>
      <c r="F4" s="9"/>
      <c r="G4" s="9">
        <v>1</v>
      </c>
      <c r="H4" s="8"/>
      <c r="I4" s="14">
        <f>E4+F4+G4</f>
        <v>44.278</v>
      </c>
      <c r="J4" s="17">
        <v>81.2</v>
      </c>
      <c r="K4" s="14">
        <f>ROUND(J4*0.4,2)</f>
        <v>32.48</v>
      </c>
      <c r="L4" s="14">
        <f>K4+I4</f>
        <v>76.758</v>
      </c>
    </row>
    <row r="5" spans="1:12" s="70" customFormat="1" ht="13.5">
      <c r="A5" s="49">
        <v>2</v>
      </c>
      <c r="B5" s="41" t="s">
        <v>46</v>
      </c>
      <c r="C5" s="46">
        <v>18370501607</v>
      </c>
      <c r="D5" s="47">
        <v>58.49</v>
      </c>
      <c r="E5" s="48">
        <f>D5*0.6</f>
        <v>35.094</v>
      </c>
      <c r="F5" s="41"/>
      <c r="G5" s="41">
        <v>1</v>
      </c>
      <c r="H5" s="49"/>
      <c r="I5" s="48">
        <f>E5+F5+G5</f>
        <v>36.094</v>
      </c>
      <c r="J5" s="52">
        <v>78.7</v>
      </c>
      <c r="K5" s="14">
        <f>ROUND(J5*0.4,2)</f>
        <v>31.48</v>
      </c>
      <c r="L5" s="14">
        <f>K5+I5</f>
        <v>67.574</v>
      </c>
    </row>
  </sheetData>
  <sheetProtection/>
  <autoFilter ref="A3:P5">
    <sortState ref="A4:P5">
      <sortCondition descending="1" sortBy="value" ref="I4:I5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L6" sqref="L6"/>
    </sheetView>
  </sheetViews>
  <sheetFormatPr defaultColWidth="9.140625" defaultRowHeight="12.75"/>
  <cols>
    <col min="1" max="1" width="6.140625" style="64" customWidth="1"/>
    <col min="2" max="2" width="8.140625" style="65" customWidth="1"/>
    <col min="3" max="3" width="14.57421875" style="64" customWidth="1"/>
    <col min="4" max="5" width="9.140625" style="64" customWidth="1"/>
    <col min="6" max="8" width="5.421875" style="64" customWidth="1"/>
    <col min="9" max="9" width="9.140625" style="64" customWidth="1"/>
    <col min="10" max="10" width="8.00390625" style="66" customWidth="1"/>
    <col min="11" max="12" width="8.28125" style="66" customWidth="1"/>
    <col min="13" max="16384" width="9.140625" style="64" customWidth="1"/>
  </cols>
  <sheetData>
    <row r="1" spans="1:12" s="1" customFormat="1" ht="36.75" customHeight="1">
      <c r="A1" s="3" t="s">
        <v>47</v>
      </c>
      <c r="B1" s="3"/>
      <c r="C1" s="3"/>
      <c r="D1" s="3"/>
      <c r="E1" s="3"/>
      <c r="F1" s="3"/>
      <c r="G1" s="3"/>
      <c r="H1" s="3"/>
      <c r="I1" s="3"/>
      <c r="J1" s="27"/>
      <c r="K1" s="27"/>
      <c r="L1" s="27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28" t="s">
        <v>8</v>
      </c>
      <c r="K2" s="29" t="s">
        <v>9</v>
      </c>
      <c r="L2" s="30" t="s">
        <v>10</v>
      </c>
    </row>
    <row r="3" spans="1:12" s="1" customFormat="1" ht="64.5" customHeight="1">
      <c r="A3" s="4"/>
      <c r="B3" s="5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28"/>
      <c r="K3" s="29"/>
      <c r="L3" s="30"/>
    </row>
    <row r="4" spans="1:12" ht="13.5">
      <c r="A4" s="67">
        <v>1</v>
      </c>
      <c r="B4" s="35" t="s">
        <v>48</v>
      </c>
      <c r="C4" s="10">
        <v>18380502005</v>
      </c>
      <c r="D4" s="11">
        <v>90.8</v>
      </c>
      <c r="E4" s="68">
        <f aca="true" t="shared" si="0" ref="E4:E9">D4*0.6</f>
        <v>54.48</v>
      </c>
      <c r="F4" s="9"/>
      <c r="G4" s="9"/>
      <c r="H4" s="67"/>
      <c r="I4" s="68">
        <f aca="true" t="shared" si="1" ref="I4:I9">E4+F4+G4</f>
        <v>54.48</v>
      </c>
      <c r="J4" s="17">
        <v>78.36</v>
      </c>
      <c r="K4" s="68">
        <f aca="true" t="shared" si="2" ref="K4:K9">ROUND(J4*0.4,2)</f>
        <v>31.34</v>
      </c>
      <c r="L4" s="68">
        <f aca="true" t="shared" si="3" ref="L4:L9">K4+I4</f>
        <v>85.82</v>
      </c>
    </row>
    <row r="5" spans="1:12" ht="13.5">
      <c r="A5" s="67">
        <v>2</v>
      </c>
      <c r="B5" s="35" t="s">
        <v>49</v>
      </c>
      <c r="C5" s="13">
        <v>18380501710</v>
      </c>
      <c r="D5" s="11">
        <v>88.77000000000001</v>
      </c>
      <c r="E5" s="69">
        <f t="shared" si="0"/>
        <v>53.26200000000001</v>
      </c>
      <c r="F5" s="9"/>
      <c r="G5" s="9"/>
      <c r="H5" s="67"/>
      <c r="I5" s="69">
        <f t="shared" si="1"/>
        <v>53.26200000000001</v>
      </c>
      <c r="J5" s="17">
        <v>80.7</v>
      </c>
      <c r="K5" s="68">
        <f t="shared" si="2"/>
        <v>32.28</v>
      </c>
      <c r="L5" s="68">
        <f t="shared" si="3"/>
        <v>85.542</v>
      </c>
    </row>
    <row r="6" spans="1:12" ht="13.5">
      <c r="A6" s="67">
        <v>3</v>
      </c>
      <c r="B6" s="35" t="s">
        <v>50</v>
      </c>
      <c r="C6" s="13">
        <v>18380501706</v>
      </c>
      <c r="D6" s="11">
        <v>89.65</v>
      </c>
      <c r="E6" s="69">
        <f t="shared" si="0"/>
        <v>53.79</v>
      </c>
      <c r="F6" s="9"/>
      <c r="G6" s="9">
        <v>1</v>
      </c>
      <c r="H6" s="67"/>
      <c r="I6" s="69">
        <f t="shared" si="1"/>
        <v>54.79</v>
      </c>
      <c r="J6" s="17">
        <v>76.84</v>
      </c>
      <c r="K6" s="68">
        <f t="shared" si="2"/>
        <v>30.74</v>
      </c>
      <c r="L6" s="68">
        <f t="shared" si="3"/>
        <v>85.53</v>
      </c>
    </row>
    <row r="7" spans="1:12" ht="13.5">
      <c r="A7" s="67">
        <v>4</v>
      </c>
      <c r="B7" s="35" t="s">
        <v>51</v>
      </c>
      <c r="C7" s="13">
        <v>18380501705</v>
      </c>
      <c r="D7" s="11">
        <v>89.46</v>
      </c>
      <c r="E7" s="69">
        <f t="shared" si="0"/>
        <v>53.675999999999995</v>
      </c>
      <c r="F7" s="9"/>
      <c r="G7" s="9"/>
      <c r="H7" s="67"/>
      <c r="I7" s="69">
        <f t="shared" si="1"/>
        <v>53.675999999999995</v>
      </c>
      <c r="J7" s="17">
        <v>79.3</v>
      </c>
      <c r="K7" s="68">
        <f t="shared" si="2"/>
        <v>31.72</v>
      </c>
      <c r="L7" s="68">
        <f t="shared" si="3"/>
        <v>85.39599999999999</v>
      </c>
    </row>
    <row r="8" spans="1:12" ht="13.5">
      <c r="A8" s="67">
        <v>5</v>
      </c>
      <c r="B8" s="35" t="s">
        <v>52</v>
      </c>
      <c r="C8" s="13">
        <v>18380501701</v>
      </c>
      <c r="D8" s="11">
        <v>92.8</v>
      </c>
      <c r="E8" s="69">
        <f t="shared" si="0"/>
        <v>55.68</v>
      </c>
      <c r="F8" s="9"/>
      <c r="G8" s="9"/>
      <c r="H8" s="67"/>
      <c r="I8" s="69">
        <f t="shared" si="1"/>
        <v>55.68</v>
      </c>
      <c r="J8" s="17">
        <v>74.1</v>
      </c>
      <c r="K8" s="68">
        <f t="shared" si="2"/>
        <v>29.64</v>
      </c>
      <c r="L8" s="68">
        <f t="shared" si="3"/>
        <v>85.32</v>
      </c>
    </row>
    <row r="9" spans="1:12" ht="13.5">
      <c r="A9" s="67">
        <v>6</v>
      </c>
      <c r="B9" s="35" t="s">
        <v>53</v>
      </c>
      <c r="C9" s="13">
        <v>18380501720</v>
      </c>
      <c r="D9" s="11">
        <v>88.28</v>
      </c>
      <c r="E9" s="69">
        <f t="shared" si="0"/>
        <v>52.967999999999996</v>
      </c>
      <c r="F9" s="9"/>
      <c r="G9" s="9"/>
      <c r="H9" s="67"/>
      <c r="I9" s="69">
        <f t="shared" si="1"/>
        <v>52.967999999999996</v>
      </c>
      <c r="J9" s="17">
        <v>75.4</v>
      </c>
      <c r="K9" s="68">
        <f t="shared" si="2"/>
        <v>30.16</v>
      </c>
      <c r="L9" s="68">
        <f t="shared" si="3"/>
        <v>83.128</v>
      </c>
    </row>
  </sheetData>
  <sheetProtection/>
  <autoFilter ref="A3:P9">
    <sortState ref="A4:P9">
      <sortCondition descending="1" sortBy="value" ref="L4:L9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L17" sqref="L17"/>
    </sheetView>
  </sheetViews>
  <sheetFormatPr defaultColWidth="9.140625" defaultRowHeight="12.75"/>
  <cols>
    <col min="1" max="1" width="4.00390625" style="0" customWidth="1"/>
    <col min="3" max="3" width="14.57421875" style="0" customWidth="1"/>
    <col min="4" max="4" width="7.28125" style="0" customWidth="1"/>
    <col min="6" max="8" width="5.8515625" style="0" customWidth="1"/>
    <col min="10" max="10" width="7.8515625" style="25" customWidth="1"/>
    <col min="11" max="12" width="9.140625" style="25" customWidth="1"/>
    <col min="13" max="13" width="14.00390625" style="0" bestFit="1" customWidth="1"/>
  </cols>
  <sheetData>
    <row r="1" spans="1:12" s="1" customFormat="1" ht="36.75" customHeight="1">
      <c r="A1" s="3" t="s">
        <v>54</v>
      </c>
      <c r="B1" s="3"/>
      <c r="C1" s="3"/>
      <c r="D1" s="3"/>
      <c r="E1" s="3"/>
      <c r="F1" s="3"/>
      <c r="G1" s="3"/>
      <c r="H1" s="3"/>
      <c r="I1" s="3"/>
      <c r="J1" s="27"/>
      <c r="K1" s="27"/>
      <c r="L1" s="27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7"/>
      <c r="H2" s="7"/>
      <c r="I2" s="15" t="s">
        <v>7</v>
      </c>
      <c r="J2" s="28" t="s">
        <v>8</v>
      </c>
      <c r="K2" s="29" t="s">
        <v>9</v>
      </c>
      <c r="L2" s="30" t="s">
        <v>10</v>
      </c>
    </row>
    <row r="3" spans="1:12" s="1" customFormat="1" ht="33" customHeight="1">
      <c r="A3" s="4"/>
      <c r="B3" s="5"/>
      <c r="C3" s="4"/>
      <c r="D3" s="6"/>
      <c r="E3" s="6"/>
      <c r="F3" s="6" t="s">
        <v>11</v>
      </c>
      <c r="G3" s="6" t="s">
        <v>12</v>
      </c>
      <c r="H3" s="6" t="s">
        <v>13</v>
      </c>
      <c r="I3" s="15"/>
      <c r="J3" s="28"/>
      <c r="K3" s="29"/>
      <c r="L3" s="30"/>
    </row>
    <row r="4" spans="1:13" ht="13.5">
      <c r="A4" s="8">
        <v>1</v>
      </c>
      <c r="B4" s="9" t="s">
        <v>55</v>
      </c>
      <c r="C4" s="10">
        <v>18390502112</v>
      </c>
      <c r="D4" s="11">
        <v>84.33</v>
      </c>
      <c r="E4" s="12">
        <f>D4*0.6</f>
        <v>50.598</v>
      </c>
      <c r="F4" s="8"/>
      <c r="G4" s="45">
        <v>1</v>
      </c>
      <c r="H4" s="8"/>
      <c r="I4" s="12">
        <f>E4+F4+G4</f>
        <v>51.598</v>
      </c>
      <c r="J4" s="17">
        <v>77.46</v>
      </c>
      <c r="K4" s="14">
        <f>ROUND(J4*0.4,2)</f>
        <v>30.98</v>
      </c>
      <c r="L4" s="14">
        <f>K4+I4</f>
        <v>82.578</v>
      </c>
      <c r="M4" s="63"/>
    </row>
    <row r="5" spans="1:13" ht="13.5">
      <c r="A5" s="8">
        <v>2</v>
      </c>
      <c r="B5" s="9" t="s">
        <v>56</v>
      </c>
      <c r="C5" s="10">
        <v>18390502110</v>
      </c>
      <c r="D5" s="11">
        <v>79.28</v>
      </c>
      <c r="E5" s="12">
        <f>D5*0.6</f>
        <v>47.568</v>
      </c>
      <c r="F5" s="8"/>
      <c r="G5" s="8">
        <v>1</v>
      </c>
      <c r="H5" s="8"/>
      <c r="I5" s="12">
        <f>E5+F5+G5</f>
        <v>48.568</v>
      </c>
      <c r="J5" s="17">
        <v>74.6</v>
      </c>
      <c r="K5" s="14">
        <f>ROUND(J5*0.4,2)</f>
        <v>29.84</v>
      </c>
      <c r="L5" s="14">
        <f>K5+I5</f>
        <v>78.408</v>
      </c>
      <c r="M5" s="63"/>
    </row>
  </sheetData>
  <sheetProtection/>
  <autoFilter ref="A3:M5">
    <sortState ref="A4:M5">
      <sortCondition descending="1" sortBy="value" ref="I4:I5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L10" sqref="L10"/>
    </sheetView>
  </sheetViews>
  <sheetFormatPr defaultColWidth="9.140625" defaultRowHeight="12.75"/>
  <cols>
    <col min="1" max="1" width="6.140625" style="0" customWidth="1"/>
    <col min="3" max="3" width="14.57421875" style="0" customWidth="1"/>
    <col min="6" max="8" width="5.421875" style="0" customWidth="1"/>
    <col min="10" max="10" width="7.7109375" style="0" customWidth="1"/>
    <col min="11" max="11" width="7.28125" style="0" customWidth="1"/>
    <col min="12" max="12" width="7.7109375" style="0" customWidth="1"/>
  </cols>
  <sheetData>
    <row r="1" spans="1:12" s="1" customFormat="1" ht="36.75" customHeight="1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/>
      <c r="H2" s="7"/>
      <c r="I2" s="15" t="s">
        <v>7</v>
      </c>
      <c r="J2" s="6" t="s">
        <v>8</v>
      </c>
      <c r="K2" s="16" t="s">
        <v>9</v>
      </c>
      <c r="L2" s="7" t="s">
        <v>10</v>
      </c>
    </row>
    <row r="3" spans="1:12" s="1" customFormat="1" ht="42.75" customHeight="1">
      <c r="A3" s="4"/>
      <c r="B3" s="5"/>
      <c r="C3" s="4"/>
      <c r="D3" s="4"/>
      <c r="E3" s="6"/>
      <c r="F3" s="6" t="s">
        <v>11</v>
      </c>
      <c r="G3" s="6" t="s">
        <v>12</v>
      </c>
      <c r="H3" s="6" t="s">
        <v>13</v>
      </c>
      <c r="I3" s="15"/>
      <c r="J3" s="6"/>
      <c r="K3" s="16"/>
      <c r="L3" s="7"/>
    </row>
    <row r="4" spans="1:12" ht="13.5">
      <c r="A4" s="8">
        <v>1</v>
      </c>
      <c r="B4" s="36" t="s">
        <v>58</v>
      </c>
      <c r="C4" s="13">
        <v>18320403003</v>
      </c>
      <c r="D4" s="11">
        <v>90.72999999999999</v>
      </c>
      <c r="E4" s="54">
        <f>D4*0.6</f>
        <v>54.437999999999995</v>
      </c>
      <c r="F4" s="9"/>
      <c r="G4" s="9"/>
      <c r="H4" s="55"/>
      <c r="I4" s="54">
        <f>E4+F4+G4</f>
        <v>54.437999999999995</v>
      </c>
      <c r="J4" s="22">
        <v>73.2</v>
      </c>
      <c r="K4" s="60">
        <f>ROUND(J4*0.4,2)</f>
        <v>29.28</v>
      </c>
      <c r="L4" s="60">
        <f>K4+I4</f>
        <v>83.71799999999999</v>
      </c>
    </row>
    <row r="5" spans="1:12" ht="13.5">
      <c r="A5" s="8">
        <v>2</v>
      </c>
      <c r="B5" s="36" t="s">
        <v>59</v>
      </c>
      <c r="C5" s="10">
        <v>18320403124</v>
      </c>
      <c r="D5" s="11">
        <v>82.44</v>
      </c>
      <c r="E5" s="54">
        <f>D5*0.6</f>
        <v>49.464</v>
      </c>
      <c r="F5" s="9"/>
      <c r="G5" s="9">
        <v>1</v>
      </c>
      <c r="H5" s="55"/>
      <c r="I5" s="54">
        <f>E5+F5+G5</f>
        <v>50.464</v>
      </c>
      <c r="J5" s="22">
        <v>77.2</v>
      </c>
      <c r="K5" s="60">
        <f>ROUND(J5*0.4,2)</f>
        <v>30.88</v>
      </c>
      <c r="L5" s="60">
        <f>K5+I5</f>
        <v>81.344</v>
      </c>
    </row>
    <row r="6" spans="1:14" ht="13.5">
      <c r="A6" s="56">
        <v>3</v>
      </c>
      <c r="B6" s="57" t="s">
        <v>60</v>
      </c>
      <c r="C6" s="38">
        <v>18320403117</v>
      </c>
      <c r="D6" s="39">
        <v>81.03</v>
      </c>
      <c r="E6" s="48">
        <f>D6*0.6</f>
        <v>48.618</v>
      </c>
      <c r="F6" s="41"/>
      <c r="G6" s="41"/>
      <c r="H6" s="42"/>
      <c r="I6" s="61">
        <f>E6+F6+G6</f>
        <v>48.618</v>
      </c>
      <c r="J6" s="50">
        <v>75.8</v>
      </c>
      <c r="K6" s="60">
        <f>ROUND(J6*0.4,2)</f>
        <v>30.32</v>
      </c>
      <c r="L6" s="60">
        <f>K6+I6</f>
        <v>78.938</v>
      </c>
      <c r="M6" s="53"/>
      <c r="N6" s="53"/>
    </row>
    <row r="7" spans="1:14" s="53" customFormat="1" ht="13.5">
      <c r="A7" s="8">
        <v>4</v>
      </c>
      <c r="B7" s="36" t="s">
        <v>61</v>
      </c>
      <c r="C7" s="43">
        <v>18320403217</v>
      </c>
      <c r="D7" s="58">
        <v>85.54</v>
      </c>
      <c r="E7" s="54">
        <f>D7*0.6</f>
        <v>51.324000000000005</v>
      </c>
      <c r="F7" s="9"/>
      <c r="G7" s="9"/>
      <c r="H7" s="59"/>
      <c r="I7" s="54">
        <f>E7+F7+G7</f>
        <v>51.324000000000005</v>
      </c>
      <c r="J7" s="62">
        <v>0</v>
      </c>
      <c r="K7" s="60">
        <f>ROUND(J7*0.4,2)</f>
        <v>0</v>
      </c>
      <c r="L7" s="60">
        <f>K7+I7</f>
        <v>51.324000000000005</v>
      </c>
      <c r="M7"/>
      <c r="N7"/>
    </row>
  </sheetData>
  <sheetProtection/>
  <autoFilter ref="A3:N7">
    <sortState ref="A4:N7">
      <sortCondition descending="1" sortBy="value" ref="L4:L7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2018-06-26T00:29:37Z</dcterms:created>
  <dcterms:modified xsi:type="dcterms:W3CDTF">2018-08-11T06:10:20Z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