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910" yWindow="-90" windowWidth="12120" windowHeight="9840"/>
  </bookViews>
  <sheets>
    <sheet name="笔试加面试岗位" sheetId="1" r:id="rId1"/>
    <sheet name="免笔试岗位" sheetId="3" r:id="rId2"/>
  </sheets>
  <definedNames>
    <definedName name="_xlnm._FilterDatabase" localSheetId="0" hidden="1">笔试加面试岗位!$J$1:$J$374</definedName>
    <definedName name="_xlnm.Print_Area" localSheetId="0">笔试加面试岗位!$A:$J</definedName>
    <definedName name="_xlnm.Print_Titles" localSheetId="0">笔试加面试岗位!$1:$2</definedName>
  </definedNames>
  <calcPr calcId="124519"/>
</workbook>
</file>

<file path=xl/calcChain.xml><?xml version="1.0" encoding="utf-8"?>
<calcChain xmlns="http://schemas.openxmlformats.org/spreadsheetml/2006/main">
  <c r="G4" i="3"/>
  <c r="G5"/>
  <c r="G7"/>
  <c r="G8"/>
  <c r="G9"/>
  <c r="G10"/>
  <c r="G11"/>
  <c r="G12"/>
  <c r="G13"/>
  <c r="G14"/>
  <c r="G15"/>
  <c r="G16"/>
  <c r="G17"/>
  <c r="G18"/>
  <c r="G19"/>
  <c r="G20"/>
  <c r="G21"/>
  <c r="G3"/>
  <c r="F21"/>
  <c r="H21" s="1"/>
  <c r="F20"/>
  <c r="H20" s="1"/>
  <c r="F18"/>
  <c r="H18" s="1"/>
  <c r="F19"/>
  <c r="H19" s="1"/>
  <c r="F17"/>
  <c r="H17" s="1"/>
  <c r="F15"/>
  <c r="H15" s="1"/>
  <c r="F16"/>
  <c r="H16" s="1"/>
  <c r="F14"/>
  <c r="H14" s="1"/>
  <c r="F13"/>
  <c r="H13" s="1"/>
  <c r="F12"/>
  <c r="H12" s="1"/>
  <c r="F11"/>
  <c r="H11" s="1"/>
  <c r="F10"/>
  <c r="H10" s="1"/>
  <c r="F9"/>
  <c r="H9" s="1"/>
  <c r="F8"/>
  <c r="H8" s="1"/>
  <c r="F6"/>
  <c r="F7"/>
  <c r="H7" s="1"/>
  <c r="F5"/>
  <c r="H5" s="1"/>
  <c r="F4"/>
  <c r="H4" s="1"/>
  <c r="F3"/>
  <c r="H3" s="1"/>
  <c r="F173" i="1" l="1"/>
  <c r="I173" s="1"/>
  <c r="F3"/>
  <c r="I3" s="1"/>
  <c r="F6"/>
  <c r="F5"/>
  <c r="I5" s="1"/>
  <c r="F14"/>
  <c r="F7"/>
  <c r="I7" s="1"/>
  <c r="F12"/>
  <c r="F9"/>
  <c r="I9" s="1"/>
  <c r="F13"/>
  <c r="F11"/>
  <c r="I11" s="1"/>
  <c r="F8"/>
  <c r="F10"/>
  <c r="F15"/>
  <c r="I15" s="1"/>
  <c r="F16"/>
  <c r="I16" s="1"/>
  <c r="F17"/>
  <c r="I17" s="1"/>
  <c r="F18"/>
  <c r="I18" s="1"/>
  <c r="F19"/>
  <c r="I19" s="1"/>
  <c r="F20"/>
  <c r="I20" s="1"/>
  <c r="F21"/>
  <c r="I21" s="1"/>
  <c r="F22"/>
  <c r="I22" s="1"/>
  <c r="F23"/>
  <c r="I23" s="1"/>
  <c r="F24"/>
  <c r="I24" s="1"/>
  <c r="F25"/>
  <c r="I25" s="1"/>
  <c r="F26"/>
  <c r="I26" s="1"/>
  <c r="F27"/>
  <c r="I27" s="1"/>
  <c r="F28"/>
  <c r="I28" s="1"/>
  <c r="F29"/>
  <c r="I29" s="1"/>
  <c r="F30"/>
  <c r="I30" s="1"/>
  <c r="F31"/>
  <c r="I31" s="1"/>
  <c r="F32"/>
  <c r="I32" s="1"/>
  <c r="F33"/>
  <c r="F34"/>
  <c r="F35"/>
  <c r="F36"/>
  <c r="F37"/>
  <c r="F38"/>
  <c r="F39"/>
  <c r="F40"/>
  <c r="F41"/>
  <c r="F42"/>
  <c r="F43"/>
  <c r="F44"/>
  <c r="F45"/>
  <c r="F46"/>
  <c r="F47"/>
  <c r="F48"/>
  <c r="F49"/>
  <c r="F50"/>
  <c r="F51"/>
  <c r="F52"/>
  <c r="F53"/>
  <c r="F54"/>
  <c r="F55"/>
  <c r="F56"/>
  <c r="F57"/>
  <c r="F58"/>
  <c r="I58" s="1"/>
  <c r="F59"/>
  <c r="I59" s="1"/>
  <c r="F60"/>
  <c r="I60" s="1"/>
  <c r="F61"/>
  <c r="F62"/>
  <c r="I62" s="1"/>
  <c r="F63"/>
  <c r="F64"/>
  <c r="F65"/>
  <c r="F66"/>
  <c r="F67"/>
  <c r="F68"/>
  <c r="F69"/>
  <c r="F70"/>
  <c r="F71"/>
  <c r="F72"/>
  <c r="F73"/>
  <c r="F74"/>
  <c r="F75"/>
  <c r="F76"/>
  <c r="F77"/>
  <c r="F78"/>
  <c r="F79"/>
  <c r="F80"/>
  <c r="F81"/>
  <c r="F82"/>
  <c r="F83"/>
  <c r="F84"/>
  <c r="I84" s="1"/>
  <c r="F85"/>
  <c r="I85" s="1"/>
  <c r="F86"/>
  <c r="I86" s="1"/>
  <c r="F87"/>
  <c r="I87" s="1"/>
  <c r="F88"/>
  <c r="I88" s="1"/>
  <c r="F89"/>
  <c r="I89" s="1"/>
  <c r="F90"/>
  <c r="I90" s="1"/>
  <c r="F91"/>
  <c r="I91" s="1"/>
  <c r="F92"/>
  <c r="I92" s="1"/>
  <c r="F93"/>
  <c r="F94"/>
  <c r="F95"/>
  <c r="F96"/>
  <c r="F97"/>
  <c r="F98"/>
  <c r="F99"/>
  <c r="F100"/>
  <c r="F101"/>
  <c r="F102"/>
  <c r="F103"/>
  <c r="F104"/>
  <c r="F105"/>
  <c r="F106"/>
  <c r="F107"/>
  <c r="F108"/>
  <c r="F109"/>
  <c r="F110"/>
  <c r="F111"/>
  <c r="F112"/>
  <c r="F113"/>
  <c r="F114"/>
  <c r="F115"/>
  <c r="F116"/>
  <c r="F117"/>
  <c r="I117" s="1"/>
  <c r="F118"/>
  <c r="I118" s="1"/>
  <c r="F119"/>
  <c r="F120"/>
  <c r="F121"/>
  <c r="F122"/>
  <c r="I122" s="1"/>
  <c r="F123"/>
  <c r="I123" s="1"/>
  <c r="F124"/>
  <c r="I124" s="1"/>
  <c r="F125"/>
  <c r="F126"/>
  <c r="I126" s="1"/>
  <c r="F127"/>
  <c r="I127" s="1"/>
  <c r="F128"/>
  <c r="I128" s="1"/>
  <c r="F129"/>
  <c r="F130"/>
  <c r="F131"/>
  <c r="F132"/>
  <c r="I132" s="1"/>
  <c r="F133"/>
  <c r="I133" s="1"/>
  <c r="F134"/>
  <c r="F135"/>
  <c r="F136"/>
  <c r="I136" s="1"/>
  <c r="F137"/>
  <c r="I137" s="1"/>
  <c r="F138"/>
  <c r="I138" s="1"/>
  <c r="F139"/>
  <c r="I139" s="1"/>
  <c r="F140"/>
  <c r="I140" s="1"/>
  <c r="F141"/>
  <c r="I141" s="1"/>
  <c r="F142"/>
  <c r="F143"/>
  <c r="I143" s="1"/>
  <c r="F144"/>
  <c r="I144" s="1"/>
  <c r="F145"/>
  <c r="I145" s="1"/>
  <c r="F146"/>
  <c r="I146" s="1"/>
  <c r="F147"/>
  <c r="I147" s="1"/>
  <c r="F148"/>
  <c r="F149"/>
  <c r="I149" s="1"/>
  <c r="F150"/>
  <c r="I150" s="1"/>
  <c r="F151"/>
  <c r="I151" s="1"/>
  <c r="F152"/>
  <c r="F153"/>
  <c r="I153" s="1"/>
  <c r="F154"/>
  <c r="I154" s="1"/>
  <c r="F155"/>
  <c r="I155" s="1"/>
  <c r="F156"/>
  <c r="I156" s="1"/>
  <c r="F157"/>
  <c r="I157" s="1"/>
  <c r="F158"/>
  <c r="I158" s="1"/>
  <c r="F159"/>
  <c r="I159" s="1"/>
  <c r="F160"/>
  <c r="I160" s="1"/>
  <c r="F161"/>
  <c r="I161" s="1"/>
  <c r="F162"/>
  <c r="F163"/>
  <c r="I163" s="1"/>
  <c r="F164"/>
  <c r="I164" s="1"/>
  <c r="F165"/>
  <c r="I165" s="1"/>
  <c r="F166"/>
  <c r="I166" s="1"/>
  <c r="F167"/>
  <c r="I167" s="1"/>
  <c r="F168"/>
  <c r="I168" s="1"/>
  <c r="F169"/>
  <c r="I169" s="1"/>
  <c r="F170"/>
  <c r="F171"/>
  <c r="I171" s="1"/>
  <c r="F172"/>
  <c r="I172" s="1"/>
  <c r="F174"/>
  <c r="F175"/>
  <c r="I175" s="1"/>
  <c r="F176"/>
  <c r="I176" s="1"/>
  <c r="F177"/>
  <c r="I177" s="1"/>
  <c r="F178"/>
  <c r="I178" s="1"/>
  <c r="F179"/>
  <c r="I179" s="1"/>
  <c r="F180"/>
  <c r="I180" s="1"/>
  <c r="F181"/>
  <c r="I181" s="1"/>
  <c r="F182"/>
  <c r="I182" s="1"/>
  <c r="F183"/>
  <c r="I183" s="1"/>
  <c r="F184"/>
  <c r="F185"/>
  <c r="I185" s="1"/>
  <c r="F186"/>
  <c r="I186" s="1"/>
  <c r="F187"/>
  <c r="I187" s="1"/>
  <c r="F188"/>
  <c r="I188" s="1"/>
  <c r="F189"/>
  <c r="I189" s="1"/>
  <c r="F190"/>
  <c r="I190" s="1"/>
  <c r="F191"/>
  <c r="I191" s="1"/>
  <c r="F192"/>
  <c r="I192" s="1"/>
  <c r="F193"/>
  <c r="I193" s="1"/>
  <c r="F194"/>
  <c r="I194" s="1"/>
  <c r="F195"/>
  <c r="I195" s="1"/>
  <c r="F196"/>
  <c r="I196" s="1"/>
  <c r="F197"/>
  <c r="I197" s="1"/>
  <c r="F198"/>
  <c r="I198" s="1"/>
  <c r="F199"/>
  <c r="F200"/>
  <c r="F201"/>
  <c r="I201" s="1"/>
  <c r="F202"/>
  <c r="I202" s="1"/>
  <c r="F203"/>
  <c r="I203" s="1"/>
  <c r="F204"/>
  <c r="I204" s="1"/>
  <c r="F205"/>
  <c r="I205" s="1"/>
  <c r="F206"/>
  <c r="I206" s="1"/>
  <c r="F207"/>
  <c r="I207" s="1"/>
  <c r="F208"/>
  <c r="I208" s="1"/>
  <c r="F209"/>
  <c r="I209" s="1"/>
  <c r="F210"/>
  <c r="I210" s="1"/>
  <c r="F211"/>
  <c r="I211" s="1"/>
  <c r="F212"/>
  <c r="I212" s="1"/>
  <c r="F213"/>
  <c r="I213" s="1"/>
  <c r="F214"/>
  <c r="I214" s="1"/>
  <c r="F215"/>
  <c r="I215" s="1"/>
  <c r="F216"/>
  <c r="F217"/>
  <c r="I217" s="1"/>
  <c r="F218"/>
  <c r="I218" s="1"/>
  <c r="F219"/>
  <c r="I219" s="1"/>
  <c r="F220"/>
  <c r="I220" s="1"/>
  <c r="F221"/>
  <c r="I221" s="1"/>
  <c r="F222"/>
  <c r="I222" s="1"/>
  <c r="F223"/>
  <c r="I223" s="1"/>
  <c r="F224"/>
  <c r="I224" s="1"/>
  <c r="F225"/>
  <c r="I225" s="1"/>
  <c r="F226"/>
  <c r="I226" s="1"/>
  <c r="F227"/>
  <c r="I227" s="1"/>
  <c r="F228"/>
  <c r="I228" s="1"/>
  <c r="F229"/>
  <c r="I229" s="1"/>
  <c r="F230"/>
  <c r="I230" s="1"/>
  <c r="F231"/>
  <c r="I231" s="1"/>
  <c r="F232"/>
  <c r="I232" s="1"/>
  <c r="F233"/>
  <c r="I233" s="1"/>
  <c r="F234"/>
  <c r="I234" s="1"/>
  <c r="F235"/>
  <c r="I235" s="1"/>
  <c r="F236"/>
  <c r="I236" s="1"/>
  <c r="F237"/>
  <c r="I237" s="1"/>
  <c r="F238"/>
  <c r="I238" s="1"/>
  <c r="F239"/>
  <c r="I239" s="1"/>
  <c r="F240"/>
  <c r="I240" s="1"/>
  <c r="F241"/>
  <c r="I241" s="1"/>
  <c r="F242"/>
  <c r="I242" s="1"/>
  <c r="F243"/>
  <c r="I243" s="1"/>
  <c r="F244"/>
  <c r="I244" s="1"/>
  <c r="F245"/>
  <c r="I245" s="1"/>
  <c r="F246"/>
  <c r="I246" s="1"/>
  <c r="F247"/>
  <c r="I247" s="1"/>
  <c r="F248"/>
  <c r="I248" s="1"/>
  <c r="F249"/>
  <c r="I249" s="1"/>
  <c r="F250"/>
  <c r="I250" s="1"/>
  <c r="F251"/>
  <c r="I251" s="1"/>
  <c r="F252"/>
  <c r="I252" s="1"/>
  <c r="F253"/>
  <c r="I253" s="1"/>
  <c r="F254"/>
  <c r="I254" s="1"/>
  <c r="F255"/>
  <c r="I255" s="1"/>
  <c r="F256"/>
  <c r="I256" s="1"/>
  <c r="F257"/>
  <c r="I257" s="1"/>
  <c r="F258"/>
  <c r="I258" s="1"/>
  <c r="F259"/>
  <c r="I259" s="1"/>
  <c r="F260"/>
  <c r="I260" s="1"/>
  <c r="F261"/>
  <c r="I261" s="1"/>
  <c r="F262"/>
  <c r="I262" s="1"/>
  <c r="F263"/>
  <c r="F264"/>
  <c r="I264" s="1"/>
  <c r="F265"/>
  <c r="I265" s="1"/>
  <c r="F266"/>
  <c r="I266" s="1"/>
  <c r="F267"/>
  <c r="I267" s="1"/>
  <c r="F268"/>
  <c r="I268" s="1"/>
  <c r="F269"/>
  <c r="I269" s="1"/>
  <c r="F270"/>
  <c r="I270" s="1"/>
  <c r="F271"/>
  <c r="I271" s="1"/>
  <c r="F272"/>
  <c r="I272" s="1"/>
  <c r="F273"/>
  <c r="I273" s="1"/>
  <c r="F274"/>
  <c r="I274" s="1"/>
  <c r="F275"/>
  <c r="I275" s="1"/>
  <c r="F276"/>
  <c r="I276" s="1"/>
  <c r="F277"/>
  <c r="I277" s="1"/>
  <c r="F278"/>
  <c r="I278" s="1"/>
  <c r="F279"/>
  <c r="I279" s="1"/>
  <c r="F280"/>
  <c r="I280" s="1"/>
  <c r="F281"/>
  <c r="I281" s="1"/>
  <c r="F282"/>
  <c r="I282" s="1"/>
  <c r="F283"/>
  <c r="I283" s="1"/>
  <c r="F284"/>
  <c r="I284" s="1"/>
  <c r="F285"/>
  <c r="F286"/>
  <c r="I286" s="1"/>
  <c r="F287"/>
  <c r="I287" s="1"/>
  <c r="F288"/>
  <c r="I288" s="1"/>
  <c r="F289"/>
  <c r="I289" s="1"/>
  <c r="F290"/>
  <c r="I290" s="1"/>
  <c r="F291"/>
  <c r="I291" s="1"/>
  <c r="F292"/>
  <c r="I292" s="1"/>
  <c r="F293"/>
  <c r="I293" s="1"/>
  <c r="F294"/>
  <c r="I294" s="1"/>
  <c r="F295"/>
  <c r="I295" s="1"/>
  <c r="F296"/>
  <c r="I296" s="1"/>
  <c r="F297"/>
  <c r="I297" s="1"/>
  <c r="F298"/>
  <c r="I298" s="1"/>
  <c r="F299"/>
  <c r="I299" s="1"/>
  <c r="F300"/>
  <c r="I300" s="1"/>
  <c r="F301"/>
  <c r="I301" s="1"/>
  <c r="F302"/>
  <c r="I302" s="1"/>
  <c r="F303"/>
  <c r="I303" s="1"/>
  <c r="F304"/>
  <c r="I304" s="1"/>
  <c r="F305"/>
  <c r="I305" s="1"/>
  <c r="F306"/>
  <c r="I306" s="1"/>
  <c r="F307"/>
  <c r="I307" s="1"/>
  <c r="F308"/>
  <c r="I308" s="1"/>
  <c r="F309"/>
  <c r="I309" s="1"/>
  <c r="F310"/>
  <c r="I310" s="1"/>
  <c r="F311"/>
  <c r="I311" s="1"/>
  <c r="F312"/>
  <c r="I312" s="1"/>
  <c r="F313"/>
  <c r="F314"/>
  <c r="I314" s="1"/>
  <c r="F315"/>
  <c r="F316"/>
  <c r="I316" s="1"/>
  <c r="F317"/>
  <c r="I317" s="1"/>
  <c r="F318"/>
  <c r="I318" s="1"/>
  <c r="F319"/>
  <c r="F320"/>
  <c r="I320" s="1"/>
  <c r="F321"/>
  <c r="I321" s="1"/>
  <c r="F322"/>
  <c r="I322" s="1"/>
  <c r="F323"/>
  <c r="I323" s="1"/>
  <c r="F324"/>
  <c r="I324" s="1"/>
  <c r="F325"/>
  <c r="F326"/>
  <c r="F327"/>
  <c r="F328"/>
  <c r="F329"/>
  <c r="F330"/>
  <c r="F331"/>
  <c r="F332"/>
  <c r="I332" s="1"/>
  <c r="F333"/>
  <c r="I333" s="1"/>
  <c r="F334"/>
  <c r="I334" s="1"/>
  <c r="F335"/>
  <c r="F336"/>
  <c r="F337"/>
  <c r="F338"/>
  <c r="I338" s="1"/>
  <c r="F339"/>
  <c r="I339" s="1"/>
  <c r="F340"/>
  <c r="I340" s="1"/>
  <c r="F341"/>
  <c r="I341" s="1"/>
  <c r="F342"/>
  <c r="I342" s="1"/>
  <c r="F343"/>
  <c r="I343" s="1"/>
  <c r="F344"/>
  <c r="I344" s="1"/>
  <c r="F345"/>
  <c r="I345" s="1"/>
  <c r="F346"/>
  <c r="I346" s="1"/>
  <c r="F347"/>
  <c r="I347" s="1"/>
  <c r="F348"/>
  <c r="I348" s="1"/>
  <c r="F349"/>
  <c r="I349" s="1"/>
  <c r="F350"/>
  <c r="I350" s="1"/>
  <c r="F351"/>
  <c r="I351" s="1"/>
  <c r="F352"/>
  <c r="I352" s="1"/>
  <c r="F353"/>
  <c r="I353" s="1"/>
  <c r="F354"/>
  <c r="I354" s="1"/>
  <c r="F355"/>
  <c r="F356"/>
  <c r="I356" s="1"/>
  <c r="F357"/>
  <c r="F358"/>
  <c r="I358" s="1"/>
  <c r="F359"/>
  <c r="F360"/>
  <c r="I360" s="1"/>
  <c r="F361"/>
  <c r="I361" s="1"/>
  <c r="F362"/>
  <c r="I362" s="1"/>
  <c r="F363"/>
  <c r="I363" s="1"/>
  <c r="F364"/>
  <c r="I364" s="1"/>
  <c r="F365"/>
  <c r="I365" s="1"/>
  <c r="F366"/>
  <c r="I366" s="1"/>
  <c r="F367"/>
  <c r="I367" s="1"/>
  <c r="F368"/>
  <c r="I368" s="1"/>
  <c r="F369"/>
  <c r="I369" s="1"/>
  <c r="F370"/>
  <c r="I370" s="1"/>
  <c r="F371"/>
  <c r="I371" s="1"/>
  <c r="F372"/>
  <c r="I372" s="1"/>
  <c r="F373"/>
  <c r="I373" s="1"/>
  <c r="F374"/>
  <c r="I374" s="1"/>
  <c r="F4"/>
  <c r="G336" l="1"/>
  <c r="I336"/>
  <c r="G330"/>
  <c r="I330"/>
  <c r="G328"/>
  <c r="I328"/>
  <c r="G326"/>
  <c r="J326" s="1"/>
  <c r="I326"/>
  <c r="G216"/>
  <c r="I216"/>
  <c r="G200"/>
  <c r="J200" s="1"/>
  <c r="I200"/>
  <c r="G184"/>
  <c r="J184" s="1"/>
  <c r="I184"/>
  <c r="G174"/>
  <c r="J174" s="1"/>
  <c r="I174"/>
  <c r="G135"/>
  <c r="I135"/>
  <c r="G131"/>
  <c r="I131"/>
  <c r="G129"/>
  <c r="J129" s="1"/>
  <c r="I129"/>
  <c r="G125"/>
  <c r="J125" s="1"/>
  <c r="I125"/>
  <c r="G121"/>
  <c r="J121" s="1"/>
  <c r="I121"/>
  <c r="G117"/>
  <c r="J117" s="1"/>
  <c r="I119"/>
  <c r="G115"/>
  <c r="J115" s="1"/>
  <c r="I115"/>
  <c r="G113"/>
  <c r="J113" s="1"/>
  <c r="I113"/>
  <c r="G111"/>
  <c r="J111" s="1"/>
  <c r="I111"/>
  <c r="G109"/>
  <c r="J109" s="1"/>
  <c r="I109"/>
  <c r="G107"/>
  <c r="J107" s="1"/>
  <c r="I107"/>
  <c r="G105"/>
  <c r="J105" s="1"/>
  <c r="I105"/>
  <c r="G103"/>
  <c r="J103" s="1"/>
  <c r="I103"/>
  <c r="G101"/>
  <c r="J101" s="1"/>
  <c r="I101"/>
  <c r="G99"/>
  <c r="J99" s="1"/>
  <c r="I99"/>
  <c r="G97"/>
  <c r="J97" s="1"/>
  <c r="I97"/>
  <c r="G95"/>
  <c r="J95" s="1"/>
  <c r="I95"/>
  <c r="G93"/>
  <c r="J93" s="1"/>
  <c r="I93"/>
  <c r="G83"/>
  <c r="J83" s="1"/>
  <c r="I83"/>
  <c r="G81"/>
  <c r="J81" s="1"/>
  <c r="I81"/>
  <c r="G79"/>
  <c r="J79" s="1"/>
  <c r="I79"/>
  <c r="G77"/>
  <c r="J77" s="1"/>
  <c r="I77"/>
  <c r="G75"/>
  <c r="J75" s="1"/>
  <c r="I75"/>
  <c r="G73"/>
  <c r="J73" s="1"/>
  <c r="I73"/>
  <c r="G71"/>
  <c r="J71" s="1"/>
  <c r="I71"/>
  <c r="G69"/>
  <c r="J69" s="1"/>
  <c r="I69"/>
  <c r="G67"/>
  <c r="J67" s="1"/>
  <c r="I67"/>
  <c r="G65"/>
  <c r="J65" s="1"/>
  <c r="I65"/>
  <c r="G63"/>
  <c r="J63" s="1"/>
  <c r="I63"/>
  <c r="G61"/>
  <c r="J61" s="1"/>
  <c r="I61"/>
  <c r="G57"/>
  <c r="J57" s="1"/>
  <c r="I57"/>
  <c r="G55"/>
  <c r="J55" s="1"/>
  <c r="I55"/>
  <c r="G53"/>
  <c r="J53" s="1"/>
  <c r="I53"/>
  <c r="G51"/>
  <c r="J51" s="1"/>
  <c r="I51"/>
  <c r="G49"/>
  <c r="J49" s="1"/>
  <c r="I49"/>
  <c r="G47"/>
  <c r="J47" s="1"/>
  <c r="I47"/>
  <c r="G45"/>
  <c r="J45" s="1"/>
  <c r="I45"/>
  <c r="G43"/>
  <c r="J43" s="1"/>
  <c r="I43"/>
  <c r="G41"/>
  <c r="J41" s="1"/>
  <c r="I41"/>
  <c r="G39"/>
  <c r="J39" s="1"/>
  <c r="I39"/>
  <c r="G37"/>
  <c r="J37" s="1"/>
  <c r="I37"/>
  <c r="G35"/>
  <c r="J35" s="1"/>
  <c r="I35"/>
  <c r="G33"/>
  <c r="J33" s="1"/>
  <c r="I33"/>
  <c r="G8"/>
  <c r="J8" s="1"/>
  <c r="I8"/>
  <c r="G13"/>
  <c r="J13" s="1"/>
  <c r="I13"/>
  <c r="G12"/>
  <c r="J12" s="1"/>
  <c r="I12"/>
  <c r="G14"/>
  <c r="J14" s="1"/>
  <c r="I14"/>
  <c r="G6"/>
  <c r="J6" s="1"/>
  <c r="I6"/>
  <c r="G4"/>
  <c r="J4" s="1"/>
  <c r="I4"/>
  <c r="G360"/>
  <c r="J360" s="1"/>
  <c r="I359"/>
  <c r="G358"/>
  <c r="I357"/>
  <c r="G353"/>
  <c r="I355"/>
  <c r="G337"/>
  <c r="I337"/>
  <c r="G335"/>
  <c r="J335" s="1"/>
  <c r="I335"/>
  <c r="G331"/>
  <c r="J331" s="1"/>
  <c r="I331"/>
  <c r="G329"/>
  <c r="I329"/>
  <c r="G327"/>
  <c r="J327" s="1"/>
  <c r="I327"/>
  <c r="G325"/>
  <c r="J325" s="1"/>
  <c r="I325"/>
  <c r="G318"/>
  <c r="I319"/>
  <c r="G315"/>
  <c r="I315"/>
  <c r="G313"/>
  <c r="J313" s="1"/>
  <c r="I313"/>
  <c r="G284"/>
  <c r="J284" s="1"/>
  <c r="I285"/>
  <c r="G263"/>
  <c r="I263"/>
  <c r="G199"/>
  <c r="J199" s="1"/>
  <c r="I199"/>
  <c r="G170"/>
  <c r="J170" s="1"/>
  <c r="I170"/>
  <c r="G159"/>
  <c r="J159" s="1"/>
  <c r="I162"/>
  <c r="G152"/>
  <c r="J152" s="1"/>
  <c r="I152"/>
  <c r="G148"/>
  <c r="J148" s="1"/>
  <c r="I148"/>
  <c r="G142"/>
  <c r="J142" s="1"/>
  <c r="I142"/>
  <c r="G134"/>
  <c r="J134" s="1"/>
  <c r="I134"/>
  <c r="G130"/>
  <c r="J130" s="1"/>
  <c r="I130"/>
  <c r="G120"/>
  <c r="J120" s="1"/>
  <c r="I120"/>
  <c r="G116"/>
  <c r="J116" s="1"/>
  <c r="I116"/>
  <c r="G114"/>
  <c r="J114" s="1"/>
  <c r="I114"/>
  <c r="G112"/>
  <c r="J112" s="1"/>
  <c r="I112"/>
  <c r="G110"/>
  <c r="J110" s="1"/>
  <c r="I110"/>
  <c r="G108"/>
  <c r="J108" s="1"/>
  <c r="I108"/>
  <c r="G106"/>
  <c r="J106" s="1"/>
  <c r="I106"/>
  <c r="G104"/>
  <c r="J104" s="1"/>
  <c r="I104"/>
  <c r="G102"/>
  <c r="J102" s="1"/>
  <c r="I102"/>
  <c r="G100"/>
  <c r="J100" s="1"/>
  <c r="I100"/>
  <c r="G98"/>
  <c r="J98" s="1"/>
  <c r="I98"/>
  <c r="G96"/>
  <c r="J96" s="1"/>
  <c r="I96"/>
  <c r="G94"/>
  <c r="J94" s="1"/>
  <c r="I94"/>
  <c r="G82"/>
  <c r="J82" s="1"/>
  <c r="I82"/>
  <c r="G80"/>
  <c r="J80" s="1"/>
  <c r="I80"/>
  <c r="G78"/>
  <c r="J78" s="1"/>
  <c r="I78"/>
  <c r="G76"/>
  <c r="J76" s="1"/>
  <c r="I76"/>
  <c r="G74"/>
  <c r="J74" s="1"/>
  <c r="I74"/>
  <c r="G72"/>
  <c r="J72" s="1"/>
  <c r="I72"/>
  <c r="G70"/>
  <c r="J70" s="1"/>
  <c r="I70"/>
  <c r="G68"/>
  <c r="J68" s="1"/>
  <c r="I68"/>
  <c r="G66"/>
  <c r="J66" s="1"/>
  <c r="I66"/>
  <c r="G64"/>
  <c r="J64" s="1"/>
  <c r="I64"/>
  <c r="G56"/>
  <c r="J56" s="1"/>
  <c r="I56"/>
  <c r="G54"/>
  <c r="J54" s="1"/>
  <c r="I54"/>
  <c r="G52"/>
  <c r="J52" s="1"/>
  <c r="I52"/>
  <c r="G50"/>
  <c r="J50" s="1"/>
  <c r="I50"/>
  <c r="G48"/>
  <c r="J48" s="1"/>
  <c r="I48"/>
  <c r="G46"/>
  <c r="J46" s="1"/>
  <c r="I46"/>
  <c r="G44"/>
  <c r="J44" s="1"/>
  <c r="I44"/>
  <c r="G42"/>
  <c r="J42" s="1"/>
  <c r="I42"/>
  <c r="G40"/>
  <c r="J40" s="1"/>
  <c r="I40"/>
  <c r="G38"/>
  <c r="J38" s="1"/>
  <c r="I38"/>
  <c r="G36"/>
  <c r="J36" s="1"/>
  <c r="I36"/>
  <c r="G34"/>
  <c r="J34" s="1"/>
  <c r="I34"/>
  <c r="G10"/>
  <c r="J10" s="1"/>
  <c r="I10"/>
  <c r="G307"/>
  <c r="J307" s="1"/>
  <c r="G136"/>
  <c r="J136" s="1"/>
  <c r="G369"/>
  <c r="G314"/>
  <c r="J314" s="1"/>
  <c r="G312"/>
  <c r="J312" s="1"/>
  <c r="G308"/>
  <c r="G300"/>
  <c r="G279"/>
  <c r="J279" s="1"/>
  <c r="G270"/>
  <c r="J270" s="1"/>
  <c r="G260"/>
  <c r="G214"/>
  <c r="J214" s="1"/>
  <c r="G203"/>
  <c r="J203" s="1"/>
  <c r="G144"/>
  <c r="J144" s="1"/>
  <c r="G3"/>
  <c r="J3" s="1"/>
  <c r="G11"/>
  <c r="J11" s="1"/>
  <c r="G9"/>
  <c r="J9" s="1"/>
  <c r="G7"/>
  <c r="J7" s="1"/>
  <c r="G5"/>
  <c r="J5" s="1"/>
  <c r="G301"/>
  <c r="J301" s="1"/>
  <c r="G91"/>
  <c r="J91" s="1"/>
  <c r="G84"/>
  <c r="J84" s="1"/>
  <c r="G92"/>
  <c r="J92" s="1"/>
  <c r="G319"/>
  <c r="J319" s="1"/>
  <c r="G355"/>
  <c r="J355" s="1"/>
  <c r="G354"/>
  <c r="J354" s="1"/>
  <c r="J353"/>
  <c r="J369"/>
  <c r="G368"/>
  <c r="G370"/>
  <c r="J370" s="1"/>
  <c r="G371"/>
  <c r="G374"/>
  <c r="J374" s="1"/>
  <c r="G367"/>
  <c r="J367" s="1"/>
  <c r="G365"/>
  <c r="G366"/>
  <c r="J366" s="1"/>
  <c r="G351"/>
  <c r="J351" s="1"/>
  <c r="G347"/>
  <c r="J347" s="1"/>
  <c r="J371"/>
  <c r="G372"/>
  <c r="J372" s="1"/>
  <c r="G373"/>
  <c r="J373" s="1"/>
  <c r="G363"/>
  <c r="J363" s="1"/>
  <c r="G364"/>
  <c r="J364" s="1"/>
  <c r="G362"/>
  <c r="J362" s="1"/>
  <c r="J358"/>
  <c r="G357"/>
  <c r="J357" s="1"/>
  <c r="G352"/>
  <c r="J352" s="1"/>
  <c r="G350"/>
  <c r="J350" s="1"/>
  <c r="G356"/>
  <c r="J356" s="1"/>
  <c r="G348"/>
  <c r="J348" s="1"/>
  <c r="G349"/>
  <c r="J349" s="1"/>
  <c r="G361"/>
  <c r="J361" s="1"/>
  <c r="G359"/>
  <c r="J359" s="1"/>
  <c r="J318"/>
  <c r="G306"/>
  <c r="J306" s="1"/>
  <c r="G305"/>
  <c r="J305" s="1"/>
  <c r="G304"/>
  <c r="J304" s="1"/>
  <c r="G287"/>
  <c r="J287" s="1"/>
  <c r="G286"/>
  <c r="J286" s="1"/>
  <c r="G288"/>
  <c r="J288" s="1"/>
  <c r="G264"/>
  <c r="G265"/>
  <c r="J265" s="1"/>
  <c r="J264"/>
  <c r="G266"/>
  <c r="J266" s="1"/>
  <c r="G239"/>
  <c r="J239" s="1"/>
  <c r="G240"/>
  <c r="J240" s="1"/>
  <c r="G241"/>
  <c r="J241" s="1"/>
  <c r="G221"/>
  <c r="J221" s="1"/>
  <c r="G220"/>
  <c r="J220" s="1"/>
  <c r="J216"/>
  <c r="G215"/>
  <c r="J215" s="1"/>
  <c r="G223"/>
  <c r="J223" s="1"/>
  <c r="G224"/>
  <c r="J224" s="1"/>
  <c r="G222"/>
  <c r="J315"/>
  <c r="G322"/>
  <c r="J322" s="1"/>
  <c r="G324"/>
  <c r="J324" s="1"/>
  <c r="G323"/>
  <c r="J323" s="1"/>
  <c r="G316"/>
  <c r="J316" s="1"/>
  <c r="G317"/>
  <c r="J317" s="1"/>
  <c r="G321"/>
  <c r="J321" s="1"/>
  <c r="G320"/>
  <c r="J320" s="1"/>
  <c r="G338"/>
  <c r="J338" s="1"/>
  <c r="G340"/>
  <c r="J340" s="1"/>
  <c r="G346"/>
  <c r="J346" s="1"/>
  <c r="G332"/>
  <c r="J332" s="1"/>
  <c r="G334"/>
  <c r="J334" s="1"/>
  <c r="J330"/>
  <c r="G339"/>
  <c r="G333"/>
  <c r="J333" s="1"/>
  <c r="J336"/>
  <c r="J329"/>
  <c r="J328"/>
  <c r="G342"/>
  <c r="J342" s="1"/>
  <c r="G343"/>
  <c r="J343" s="1"/>
  <c r="J337"/>
  <c r="G341"/>
  <c r="J341" s="1"/>
  <c r="G344"/>
  <c r="J344" s="1"/>
  <c r="G345"/>
  <c r="J345" s="1"/>
  <c r="G258"/>
  <c r="J258" s="1"/>
  <c r="G310"/>
  <c r="J263"/>
  <c r="G261"/>
  <c r="J261" s="1"/>
  <c r="G268"/>
  <c r="J268" s="1"/>
  <c r="G269"/>
  <c r="J269" s="1"/>
  <c r="G267"/>
  <c r="J267" s="1"/>
  <c r="G285"/>
  <c r="J285" s="1"/>
  <c r="J260"/>
  <c r="G259"/>
  <c r="J259" s="1"/>
  <c r="G295"/>
  <c r="J295" s="1"/>
  <c r="G253"/>
  <c r="J253" s="1"/>
  <c r="G297"/>
  <c r="G296"/>
  <c r="J296" s="1"/>
  <c r="G262"/>
  <c r="J262" s="1"/>
  <c r="G302"/>
  <c r="J302" s="1"/>
  <c r="G303"/>
  <c r="J303" s="1"/>
  <c r="G294"/>
  <c r="J294" s="1"/>
  <c r="G292"/>
  <c r="J292" s="1"/>
  <c r="G293"/>
  <c r="J293" s="1"/>
  <c r="G256"/>
  <c r="J256" s="1"/>
  <c r="G257"/>
  <c r="J257" s="1"/>
  <c r="G254"/>
  <c r="J254" s="1"/>
  <c r="G255"/>
  <c r="J255" s="1"/>
  <c r="G252"/>
  <c r="G278"/>
  <c r="J278" s="1"/>
  <c r="G280"/>
  <c r="J280" s="1"/>
  <c r="J310"/>
  <c r="G311"/>
  <c r="J311" s="1"/>
  <c r="G271"/>
  <c r="J271" s="1"/>
  <c r="G272"/>
  <c r="J272" s="1"/>
  <c r="G227"/>
  <c r="J227" s="1"/>
  <c r="G219"/>
  <c r="J219" s="1"/>
  <c r="G218"/>
  <c r="J218" s="1"/>
  <c r="G225"/>
  <c r="J225" s="1"/>
  <c r="G226"/>
  <c r="J226" s="1"/>
  <c r="G232"/>
  <c r="J232" s="1"/>
  <c r="G233"/>
  <c r="J233" s="1"/>
  <c r="G229"/>
  <c r="J229" s="1"/>
  <c r="G228"/>
  <c r="J228" s="1"/>
  <c r="G230"/>
  <c r="J230" s="1"/>
  <c r="G231"/>
  <c r="J231" s="1"/>
  <c r="G217"/>
  <c r="J217" s="1"/>
  <c r="G298"/>
  <c r="J298" s="1"/>
  <c r="J300"/>
  <c r="G299"/>
  <c r="J299" s="1"/>
  <c r="G237"/>
  <c r="J237" s="1"/>
  <c r="G238"/>
  <c r="J238" s="1"/>
  <c r="G234"/>
  <c r="J234" s="1"/>
  <c r="G235"/>
  <c r="J235" s="1"/>
  <c r="G236"/>
  <c r="J236" s="1"/>
  <c r="G274"/>
  <c r="J274" s="1"/>
  <c r="G275"/>
  <c r="J275" s="1"/>
  <c r="G273"/>
  <c r="J273" s="1"/>
  <c r="G207"/>
  <c r="J207" s="1"/>
  <c r="G212"/>
  <c r="G208"/>
  <c r="J208" s="1"/>
  <c r="G213"/>
  <c r="J213" s="1"/>
  <c r="G209"/>
  <c r="J209" s="1"/>
  <c r="G205"/>
  <c r="J205" s="1"/>
  <c r="G204"/>
  <c r="J204" s="1"/>
  <c r="G210"/>
  <c r="J210" s="1"/>
  <c r="G206"/>
  <c r="J206" s="1"/>
  <c r="G211"/>
  <c r="J211" s="1"/>
  <c r="J308"/>
  <c r="G309"/>
  <c r="J309" s="1"/>
  <c r="G291"/>
  <c r="J291" s="1"/>
  <c r="G289"/>
  <c r="J289" s="1"/>
  <c r="G290"/>
  <c r="J290" s="1"/>
  <c r="G282"/>
  <c r="J282" s="1"/>
  <c r="G283"/>
  <c r="J283" s="1"/>
  <c r="G276"/>
  <c r="J276" s="1"/>
  <c r="G277"/>
  <c r="J277" s="1"/>
  <c r="G281"/>
  <c r="J281" s="1"/>
  <c r="G244"/>
  <c r="J244" s="1"/>
  <c r="G245"/>
  <c r="J245" s="1"/>
  <c r="G242"/>
  <c r="J242" s="1"/>
  <c r="G248"/>
  <c r="J248" s="1"/>
  <c r="G243"/>
  <c r="G249"/>
  <c r="J249" s="1"/>
  <c r="G250"/>
  <c r="J250" s="1"/>
  <c r="G246"/>
  <c r="J246" s="1"/>
  <c r="G251"/>
  <c r="J251" s="1"/>
  <c r="G247"/>
  <c r="G62"/>
  <c r="J62" s="1"/>
  <c r="G169"/>
  <c r="J169" s="1"/>
  <c r="G156"/>
  <c r="J156" s="1"/>
  <c r="G60"/>
  <c r="J60" s="1"/>
  <c r="G157"/>
  <c r="J157" s="1"/>
  <c r="G158"/>
  <c r="J158" s="1"/>
  <c r="G167"/>
  <c r="G168"/>
  <c r="J168" s="1"/>
  <c r="G165"/>
  <c r="J165" s="1"/>
  <c r="G166"/>
  <c r="J166" s="1"/>
  <c r="G58"/>
  <c r="J58" s="1"/>
  <c r="G59"/>
  <c r="J59" s="1"/>
  <c r="J131"/>
  <c r="J135"/>
  <c r="G151"/>
  <c r="J151" s="1"/>
  <c r="G150"/>
  <c r="J150" s="1"/>
  <c r="G149"/>
  <c r="J149" s="1"/>
  <c r="G191"/>
  <c r="J191" s="1"/>
  <c r="G194"/>
  <c r="J194" s="1"/>
  <c r="G187"/>
  <c r="G193"/>
  <c r="J193" s="1"/>
  <c r="G190"/>
  <c r="G192"/>
  <c r="J192" s="1"/>
  <c r="G196"/>
  <c r="J196" s="1"/>
  <c r="G195"/>
  <c r="J195" s="1"/>
  <c r="J187"/>
  <c r="G188"/>
  <c r="J188" s="1"/>
  <c r="G189"/>
  <c r="J189" s="1"/>
  <c r="G185"/>
  <c r="J185" s="1"/>
  <c r="G186"/>
  <c r="J186" s="1"/>
  <c r="G154"/>
  <c r="J154" s="1"/>
  <c r="G155"/>
  <c r="J155" s="1"/>
  <c r="G163"/>
  <c r="J163" s="1"/>
  <c r="G160"/>
  <c r="J160" s="1"/>
  <c r="G161"/>
  <c r="J161" s="1"/>
  <c r="G153"/>
  <c r="J153" s="1"/>
  <c r="G127"/>
  <c r="J127" s="1"/>
  <c r="G123"/>
  <c r="J123" s="1"/>
  <c r="G128"/>
  <c r="J128" s="1"/>
  <c r="G126"/>
  <c r="J126" s="1"/>
  <c r="G124"/>
  <c r="J124" s="1"/>
  <c r="G122"/>
  <c r="J122" s="1"/>
  <c r="G198"/>
  <c r="J198" s="1"/>
  <c r="G17"/>
  <c r="J17" s="1"/>
  <c r="G20"/>
  <c r="J20" s="1"/>
  <c r="G22"/>
  <c r="J22" s="1"/>
  <c r="G18"/>
  <c r="J18" s="1"/>
  <c r="G23"/>
  <c r="J23" s="1"/>
  <c r="G19"/>
  <c r="J19" s="1"/>
  <c r="G15"/>
  <c r="J15" s="1"/>
  <c r="G16"/>
  <c r="J16" s="1"/>
  <c r="G21"/>
  <c r="J21" s="1"/>
  <c r="G197"/>
  <c r="J197" s="1"/>
  <c r="G176"/>
  <c r="J176" s="1"/>
  <c r="G177"/>
  <c r="J177" s="1"/>
  <c r="G178"/>
  <c r="J178" s="1"/>
  <c r="G183"/>
  <c r="J183" s="1"/>
  <c r="G119"/>
  <c r="J119" s="1"/>
  <c r="G118"/>
  <c r="J118" s="1"/>
  <c r="G179"/>
  <c r="J179" s="1"/>
  <c r="G180"/>
  <c r="J180" s="1"/>
  <c r="G182"/>
  <c r="J182" s="1"/>
  <c r="G181"/>
  <c r="J181" s="1"/>
  <c r="G175"/>
  <c r="J175" s="1"/>
  <c r="G147"/>
  <c r="J147" s="1"/>
  <c r="G171"/>
  <c r="J171" s="1"/>
  <c r="G145"/>
  <c r="J145" s="1"/>
  <c r="G143"/>
  <c r="J143" s="1"/>
  <c r="G173"/>
  <c r="J173" s="1"/>
  <c r="G172"/>
  <c r="J172" s="1"/>
  <c r="G146"/>
  <c r="J146" s="1"/>
  <c r="G138"/>
  <c r="J138" s="1"/>
  <c r="G139"/>
  <c r="J139" s="1"/>
  <c r="G137"/>
  <c r="J137" s="1"/>
  <c r="G202"/>
  <c r="J202" s="1"/>
  <c r="G201"/>
  <c r="J201" s="1"/>
  <c r="G141"/>
  <c r="J141" s="1"/>
  <c r="G140"/>
  <c r="J140" s="1"/>
  <c r="G132"/>
  <c r="J132" s="1"/>
  <c r="G87"/>
  <c r="J87" s="1"/>
  <c r="G86"/>
  <c r="J86" s="1"/>
  <c r="G90"/>
  <c r="J90" s="1"/>
  <c r="G133"/>
  <c r="J133" s="1"/>
  <c r="G88"/>
  <c r="J88" s="1"/>
  <c r="G89"/>
  <c r="J89" s="1"/>
  <c r="G85"/>
  <c r="J85" s="1"/>
  <c r="G30"/>
  <c r="J30" s="1"/>
  <c r="G32"/>
  <c r="J32" s="1"/>
  <c r="G26"/>
  <c r="J26" s="1"/>
  <c r="G24"/>
  <c r="J24" s="1"/>
  <c r="G28"/>
  <c r="J28" s="1"/>
  <c r="G29"/>
  <c r="J29" s="1"/>
  <c r="G25"/>
  <c r="J25" s="1"/>
  <c r="G31"/>
  <c r="J31" s="1"/>
  <c r="G27"/>
  <c r="J27" s="1"/>
  <c r="G162"/>
  <c r="J162" s="1"/>
  <c r="G164"/>
  <c r="J164" s="1"/>
  <c r="J368" l="1"/>
  <c r="J365"/>
  <c r="J222"/>
  <c r="J339"/>
  <c r="J297"/>
  <c r="J252"/>
  <c r="J212"/>
  <c r="J243"/>
  <c r="J247"/>
  <c r="J167"/>
  <c r="J190"/>
</calcChain>
</file>

<file path=xl/sharedStrings.xml><?xml version="1.0" encoding="utf-8"?>
<sst xmlns="http://schemas.openxmlformats.org/spreadsheetml/2006/main" count="1735" uniqueCount="679">
  <si>
    <t>岗位代码</t>
  </si>
  <si>
    <t>招聘人数</t>
  </si>
  <si>
    <t>准考证号</t>
  </si>
  <si>
    <t>备注</t>
    <phoneticPr fontId="19" type="noConversion"/>
  </si>
  <si>
    <t>B114080307001</t>
  </si>
  <si>
    <t>2</t>
  </si>
  <si>
    <t>B114080307002</t>
  </si>
  <si>
    <t>3</t>
  </si>
  <si>
    <t>M1108428</t>
  </si>
  <si>
    <t>M1108427</t>
  </si>
  <si>
    <t>M1108325</t>
  </si>
  <si>
    <t>M1108326</t>
  </si>
  <si>
    <t>M1108324</t>
  </si>
  <si>
    <t>B114080307003</t>
  </si>
  <si>
    <t>1</t>
  </si>
  <si>
    <t>M1108036</t>
  </si>
  <si>
    <t>B114080307004</t>
  </si>
  <si>
    <t>M1108126</t>
  </si>
  <si>
    <t>B114080307005</t>
  </si>
  <si>
    <t>M1108011</t>
  </si>
  <si>
    <t>M1108010</t>
  </si>
  <si>
    <t>B114080307049</t>
  </si>
  <si>
    <t>M1108318</t>
  </si>
  <si>
    <t>B114080307008</t>
    <phoneticPr fontId="19" type="noConversion"/>
  </si>
  <si>
    <t>M1108200</t>
  </si>
  <si>
    <t>B114080307011</t>
  </si>
  <si>
    <t>M1108034</t>
  </si>
  <si>
    <t>M1108033</t>
  </si>
  <si>
    <t>M1108032</t>
  </si>
  <si>
    <t>B114080307015</t>
  </si>
  <si>
    <t>M1108381</t>
  </si>
  <si>
    <t>M1108386</t>
  </si>
  <si>
    <t>M1108384</t>
  </si>
  <si>
    <t>B114080307050</t>
  </si>
  <si>
    <t>M1108606</t>
  </si>
  <si>
    <t>B114080307042</t>
  </si>
  <si>
    <t>M1108190</t>
  </si>
  <si>
    <t>77.4</t>
  </si>
  <si>
    <t>4</t>
  </si>
  <si>
    <t>71.4</t>
  </si>
  <si>
    <t>69.6</t>
  </si>
  <si>
    <t>67.8</t>
  </si>
  <si>
    <t>64.2</t>
  </si>
  <si>
    <t>A114080307006</t>
  </si>
  <si>
    <t>A114080307007</t>
  </si>
  <si>
    <t>A114080307009</t>
  </si>
  <si>
    <t>A114080307010</t>
  </si>
  <si>
    <t>A114080307012</t>
  </si>
  <si>
    <t>A114080307013</t>
  </si>
  <si>
    <t>A114080307014</t>
  </si>
  <si>
    <t>A114080307016</t>
  </si>
  <si>
    <t>A114080307018</t>
  </si>
  <si>
    <t>A114080307019</t>
  </si>
  <si>
    <t>A114080307020</t>
  </si>
  <si>
    <t>A114080307021</t>
  </si>
  <si>
    <t>A114080307022</t>
  </si>
  <si>
    <t>A114080307023</t>
  </si>
  <si>
    <t>A114080307024</t>
  </si>
  <si>
    <t>A114080307025</t>
  </si>
  <si>
    <t>A114080307026</t>
  </si>
  <si>
    <t>A114080307033</t>
  </si>
  <si>
    <t>A114080307034</t>
  </si>
  <si>
    <t>A114080307035</t>
  </si>
  <si>
    <t>A114080307044</t>
  </si>
  <si>
    <t>A114080307045</t>
  </si>
  <si>
    <t>A114080307046</t>
  </si>
  <si>
    <t>A114080307047</t>
  </si>
  <si>
    <t>A114080307048</t>
  </si>
  <si>
    <t>A114080307051</t>
  </si>
  <si>
    <t>A114080307053</t>
  </si>
  <si>
    <t>A114080307054</t>
  </si>
  <si>
    <t>A114080307055</t>
  </si>
  <si>
    <t>A114080307056</t>
  </si>
  <si>
    <t>A114080307059</t>
  </si>
  <si>
    <t>A114080307060</t>
  </si>
  <si>
    <t>A114080307062</t>
  </si>
  <si>
    <t>A114080307065</t>
  </si>
  <si>
    <t>A114080307067</t>
  </si>
  <si>
    <t>A114080307069</t>
  </si>
  <si>
    <t>A114080307070</t>
  </si>
  <si>
    <t>A114080307072</t>
  </si>
  <si>
    <t>A114080307073</t>
  </si>
  <si>
    <t>A114080307075</t>
  </si>
  <si>
    <t>A114080307076</t>
  </si>
  <si>
    <t>A114080307077</t>
  </si>
  <si>
    <t>A114080307083</t>
  </si>
  <si>
    <t>A114080307086</t>
  </si>
  <si>
    <t>A114080307087</t>
  </si>
  <si>
    <t>A114080307088</t>
  </si>
  <si>
    <t>A114080307091</t>
  </si>
  <si>
    <t>A114080307097</t>
  </si>
  <si>
    <t>A114080307101</t>
  </si>
  <si>
    <t>A114080307102</t>
  </si>
  <si>
    <t>A114080307103</t>
  </si>
  <si>
    <t>A114080307104</t>
  </si>
  <si>
    <t>A114080307105</t>
  </si>
  <si>
    <t>A114080307106</t>
  </si>
  <si>
    <t>A114080307109</t>
  </si>
  <si>
    <t>A114080307110</t>
  </si>
  <si>
    <t>A114080307111</t>
  </si>
  <si>
    <t>A114080307112</t>
  </si>
  <si>
    <t>A114080307114</t>
  </si>
  <si>
    <t>A114080307115</t>
  </si>
  <si>
    <t>A114080307116</t>
  </si>
  <si>
    <t>A114080307117</t>
  </si>
  <si>
    <t>A114080307122</t>
  </si>
  <si>
    <t>A114080307123</t>
  </si>
  <si>
    <t>A114080307124</t>
  </si>
  <si>
    <t>A114080307125</t>
  </si>
  <si>
    <t>111080104425</t>
  </si>
  <si>
    <t>82</t>
  </si>
  <si>
    <t>111080105002</t>
  </si>
  <si>
    <t>80.4</t>
  </si>
  <si>
    <t>111080102006</t>
  </si>
  <si>
    <t>78</t>
  </si>
  <si>
    <t>111080102108</t>
  </si>
  <si>
    <t>76.4</t>
  </si>
  <si>
    <t>111080101520</t>
  </si>
  <si>
    <t>75.8</t>
  </si>
  <si>
    <t>111080105726</t>
  </si>
  <si>
    <t>75</t>
  </si>
  <si>
    <t>111080102114</t>
  </si>
  <si>
    <t>73.6</t>
  </si>
  <si>
    <t>111080101106</t>
  </si>
  <si>
    <t>73</t>
  </si>
  <si>
    <t>111080101225</t>
  </si>
  <si>
    <t>72.6</t>
  </si>
  <si>
    <t>111080101615</t>
  </si>
  <si>
    <t>111080102208</t>
  </si>
  <si>
    <t>71.6</t>
  </si>
  <si>
    <t>111080103507</t>
  </si>
  <si>
    <t>111080100318</t>
  </si>
  <si>
    <t>111080105811</t>
  </si>
  <si>
    <t>77.6</t>
  </si>
  <si>
    <t>111080104220</t>
  </si>
  <si>
    <t>75.4</t>
  </si>
  <si>
    <t>111080101204</t>
  </si>
  <si>
    <t>111080103722</t>
  </si>
  <si>
    <t>74.4</t>
  </si>
  <si>
    <t>111080104022</t>
  </si>
  <si>
    <t>74.2</t>
  </si>
  <si>
    <t>111080103904</t>
  </si>
  <si>
    <t>72.8</t>
  </si>
  <si>
    <t>111080100103</t>
  </si>
  <si>
    <t>111080105421</t>
  </si>
  <si>
    <t>111080101213</t>
  </si>
  <si>
    <t>87.4</t>
  </si>
  <si>
    <t>111080102314</t>
  </si>
  <si>
    <t>85</t>
  </si>
  <si>
    <t>111080100323</t>
  </si>
  <si>
    <t>83.6</t>
  </si>
  <si>
    <t>111080101128</t>
  </si>
  <si>
    <t>111080102206</t>
  </si>
  <si>
    <t>82.2</t>
  </si>
  <si>
    <t>111080101216</t>
  </si>
  <si>
    <t>81.2</t>
  </si>
  <si>
    <t>111080102319</t>
  </si>
  <si>
    <t>79</t>
  </si>
  <si>
    <t>111080105022</t>
  </si>
  <si>
    <t>111080105923</t>
  </si>
  <si>
    <t>111080100818</t>
  </si>
  <si>
    <t>73.2</t>
  </si>
  <si>
    <t>111080103328</t>
  </si>
  <si>
    <t>111080102714</t>
  </si>
  <si>
    <t>70.4</t>
  </si>
  <si>
    <t>111080105703</t>
  </si>
  <si>
    <t>68.8</t>
  </si>
  <si>
    <t>111080100915</t>
  </si>
  <si>
    <t>67</t>
  </si>
  <si>
    <t>111080103420</t>
  </si>
  <si>
    <t>66.4</t>
  </si>
  <si>
    <t>111080104102</t>
  </si>
  <si>
    <t>82.6</t>
  </si>
  <si>
    <t>111080104415</t>
  </si>
  <si>
    <t>81.6</t>
  </si>
  <si>
    <t>111080101827</t>
  </si>
  <si>
    <t>80.2</t>
  </si>
  <si>
    <t>111080100119</t>
  </si>
  <si>
    <t>79.6</t>
  </si>
  <si>
    <t>111080101811</t>
  </si>
  <si>
    <t>111080103424</t>
  </si>
  <si>
    <t>76.6</t>
  </si>
  <si>
    <t>111080102203</t>
  </si>
  <si>
    <t>111080106029</t>
  </si>
  <si>
    <t>111080105821</t>
  </si>
  <si>
    <t>75.6</t>
  </si>
  <si>
    <t>111080105803</t>
  </si>
  <si>
    <t>75.2</t>
  </si>
  <si>
    <t>111080101421</t>
  </si>
  <si>
    <t>111080104320</t>
  </si>
  <si>
    <t>111080105120</t>
  </si>
  <si>
    <t>111080103020</t>
  </si>
  <si>
    <t>111080103111</t>
  </si>
  <si>
    <t>76.8</t>
  </si>
  <si>
    <t>111080101218</t>
  </si>
  <si>
    <t>76.2</t>
  </si>
  <si>
    <t>111080103412</t>
  </si>
  <si>
    <t>76</t>
  </si>
  <si>
    <t>111080104324</t>
  </si>
  <si>
    <t>111080100705</t>
  </si>
  <si>
    <t>86.2</t>
  </si>
  <si>
    <t>111080105810</t>
  </si>
  <si>
    <t>85.6</t>
  </si>
  <si>
    <t>111080104013</t>
  </si>
  <si>
    <t>81</t>
  </si>
  <si>
    <t>111080104726</t>
  </si>
  <si>
    <t>70.8</t>
  </si>
  <si>
    <t>111080103726</t>
  </si>
  <si>
    <t>67.2</t>
  </si>
  <si>
    <t>111080106003</t>
  </si>
  <si>
    <t>78.8</t>
  </si>
  <si>
    <t>111080103825</t>
  </si>
  <si>
    <t>78.2</t>
  </si>
  <si>
    <t>111080102816</t>
  </si>
  <si>
    <t>111080102610</t>
  </si>
  <si>
    <t>89.8</t>
  </si>
  <si>
    <t>111080105615</t>
  </si>
  <si>
    <t>83</t>
  </si>
  <si>
    <t>111080103717</t>
  </si>
  <si>
    <t>111080100416</t>
  </si>
  <si>
    <t>111080105906</t>
  </si>
  <si>
    <t>111080102830</t>
  </si>
  <si>
    <t>111080103310</t>
  </si>
  <si>
    <t>111080102817</t>
  </si>
  <si>
    <t>111080105910</t>
  </si>
  <si>
    <t>111080102226</t>
  </si>
  <si>
    <t>111080105222</t>
  </si>
  <si>
    <t>111080101729</t>
  </si>
  <si>
    <t>111080100914</t>
  </si>
  <si>
    <t>73.8</t>
  </si>
  <si>
    <t>111080102807</t>
  </si>
  <si>
    <t>71.8</t>
  </si>
  <si>
    <t>111080105820</t>
  </si>
  <si>
    <t>111080103309</t>
  </si>
  <si>
    <t>74</t>
  </si>
  <si>
    <t>111080103314</t>
  </si>
  <si>
    <t>111080104715</t>
  </si>
  <si>
    <t>111080102804</t>
  </si>
  <si>
    <t>111080104728</t>
  </si>
  <si>
    <t>86.4</t>
  </si>
  <si>
    <t>111080104814</t>
  </si>
  <si>
    <t>111080104503</t>
  </si>
  <si>
    <t>111080105608</t>
  </si>
  <si>
    <t>111080104811</t>
  </si>
  <si>
    <t>79.2</t>
  </si>
  <si>
    <t>111080106006</t>
  </si>
  <si>
    <t>77.2</t>
  </si>
  <si>
    <t>111080106005</t>
  </si>
  <si>
    <t>111080100213</t>
  </si>
  <si>
    <t>111080104128</t>
  </si>
  <si>
    <t>86.6</t>
  </si>
  <si>
    <t>111080102923</t>
  </si>
  <si>
    <t>79.4</t>
  </si>
  <si>
    <t>111080103905</t>
  </si>
  <si>
    <t>111080100108</t>
  </si>
  <si>
    <t>111080100310</t>
  </si>
  <si>
    <t>84.8</t>
  </si>
  <si>
    <t>111080102330</t>
  </si>
  <si>
    <t>82.8</t>
  </si>
  <si>
    <t>111080105801</t>
  </si>
  <si>
    <t>111080101012</t>
  </si>
  <si>
    <t>111080104230</t>
  </si>
  <si>
    <t>78.6</t>
  </si>
  <si>
    <t>111080103801</t>
  </si>
  <si>
    <t>111080105908</t>
  </si>
  <si>
    <t>111080104928</t>
  </si>
  <si>
    <t>111080101928</t>
  </si>
  <si>
    <t>65</t>
  </si>
  <si>
    <t>111080104408</t>
  </si>
  <si>
    <t>111080101506</t>
  </si>
  <si>
    <t>111080102305</t>
  </si>
  <si>
    <t>80.6</t>
  </si>
  <si>
    <t>111080100305</t>
  </si>
  <si>
    <t>111080102619</t>
  </si>
  <si>
    <t>72.4</t>
  </si>
  <si>
    <t>111080105103</t>
  </si>
  <si>
    <t>111080102313</t>
  </si>
  <si>
    <t>111080104518</t>
  </si>
  <si>
    <t>77.8</t>
  </si>
  <si>
    <t>111080103517</t>
  </si>
  <si>
    <t>77</t>
  </si>
  <si>
    <t>111080101314</t>
  </si>
  <si>
    <t>111080100401</t>
  </si>
  <si>
    <t>111080103101</t>
  </si>
  <si>
    <t>84.6</t>
  </si>
  <si>
    <t>111080102005</t>
  </si>
  <si>
    <t>111080105914</t>
  </si>
  <si>
    <t>80</t>
  </si>
  <si>
    <t>111080103629</t>
  </si>
  <si>
    <t>111080102018</t>
  </si>
  <si>
    <t>66.8</t>
  </si>
  <si>
    <t>111080104401</t>
  </si>
  <si>
    <t>80.8</t>
  </si>
  <si>
    <t>111080101004</t>
  </si>
  <si>
    <t>111080104828</t>
  </si>
  <si>
    <t>71</t>
  </si>
  <si>
    <t>73.4</t>
  </si>
  <si>
    <t>111080103202</t>
  </si>
  <si>
    <t>111080104106</t>
  </si>
  <si>
    <t>87</t>
  </si>
  <si>
    <t>111080103319</t>
  </si>
  <si>
    <t>85.4</t>
  </si>
  <si>
    <t>111080100717</t>
  </si>
  <si>
    <t>111080102729</t>
  </si>
  <si>
    <t>111080104818</t>
  </si>
  <si>
    <t>81.8</t>
  </si>
  <si>
    <t>111080100802</t>
  </si>
  <si>
    <t>111080106007</t>
  </si>
  <si>
    <t>111080103011</t>
  </si>
  <si>
    <t>111080105129</t>
  </si>
  <si>
    <t>111080102312</t>
  </si>
  <si>
    <t>78.4</t>
  </si>
  <si>
    <t>111080102230</t>
  </si>
  <si>
    <t>111080103918</t>
  </si>
  <si>
    <t>111080102716</t>
  </si>
  <si>
    <t>67.6</t>
  </si>
  <si>
    <t>111080102924</t>
  </si>
  <si>
    <t>111080102122</t>
  </si>
  <si>
    <t>111080103414</t>
  </si>
  <si>
    <t>111080105816</t>
  </si>
  <si>
    <t>111080100501</t>
  </si>
  <si>
    <t>83.4</t>
  </si>
  <si>
    <t>111080103006</t>
  </si>
  <si>
    <t>111080104312</t>
  </si>
  <si>
    <t>111080102529</t>
  </si>
  <si>
    <t>72.2</t>
  </si>
  <si>
    <t>111080102315</t>
  </si>
  <si>
    <t>111080103614</t>
  </si>
  <si>
    <t>111080100328</t>
  </si>
  <si>
    <t>111080104329</t>
  </si>
  <si>
    <t>111080105003</t>
  </si>
  <si>
    <t>111080103324</t>
  </si>
  <si>
    <t>111080101425</t>
  </si>
  <si>
    <t>111080104322</t>
  </si>
  <si>
    <t>111080106017</t>
  </si>
  <si>
    <t>111080102725</t>
  </si>
  <si>
    <t>111080100219</t>
  </si>
  <si>
    <t>111080102617</t>
  </si>
  <si>
    <t>64</t>
  </si>
  <si>
    <t>111080104315</t>
  </si>
  <si>
    <t>111080104010</t>
  </si>
  <si>
    <t>81.4</t>
  </si>
  <si>
    <t>111080105211</t>
  </si>
  <si>
    <t>111080103418</t>
  </si>
  <si>
    <t>111080104620</t>
  </si>
  <si>
    <t>111080100911</t>
  </si>
  <si>
    <t>111080103528</t>
  </si>
  <si>
    <t>111080103027</t>
  </si>
  <si>
    <t>111080102402</t>
  </si>
  <si>
    <t>111080101512</t>
  </si>
  <si>
    <t>111080105704</t>
  </si>
  <si>
    <t>111080105209</t>
  </si>
  <si>
    <t>111080103923</t>
  </si>
  <si>
    <t>74.8</t>
  </si>
  <si>
    <t>111080103017</t>
  </si>
  <si>
    <t>111080105705</t>
  </si>
  <si>
    <t>56</t>
  </si>
  <si>
    <t>111080103706</t>
  </si>
  <si>
    <t>111080102702</t>
  </si>
  <si>
    <t>111080102820</t>
  </si>
  <si>
    <t>111080105226</t>
  </si>
  <si>
    <t>64.4</t>
  </si>
  <si>
    <t>111080100513</t>
  </si>
  <si>
    <t>74.6</t>
  </si>
  <si>
    <t>111080104114</t>
  </si>
  <si>
    <t>111080103727</t>
  </si>
  <si>
    <t>111080105118</t>
  </si>
  <si>
    <t>111080105917</t>
  </si>
  <si>
    <t>111080100604</t>
  </si>
  <si>
    <t>69.8</t>
  </si>
  <si>
    <t>111080105905</t>
  </si>
  <si>
    <t>111080101726</t>
  </si>
  <si>
    <t>111080100409</t>
  </si>
  <si>
    <t>111080104526</t>
  </si>
  <si>
    <t>111080101419</t>
  </si>
  <si>
    <t>111080100720</t>
  </si>
  <si>
    <t>111080105606</t>
  </si>
  <si>
    <t>111080101625</t>
  </si>
  <si>
    <t>111080102017</t>
  </si>
  <si>
    <t>111080104630</t>
  </si>
  <si>
    <t>111080105610</t>
  </si>
  <si>
    <t>111080100922</t>
  </si>
  <si>
    <t>111080104421</t>
  </si>
  <si>
    <t>111080104727</t>
  </si>
  <si>
    <t>111080105229</t>
  </si>
  <si>
    <t>111080101629</t>
  </si>
  <si>
    <t>111080105830</t>
  </si>
  <si>
    <t>111080102012</t>
  </si>
  <si>
    <t>111080103628</t>
  </si>
  <si>
    <t>A214080307001</t>
  </si>
  <si>
    <t>222080302311</t>
  </si>
  <si>
    <t>87.6</t>
  </si>
  <si>
    <t>222080300810</t>
  </si>
  <si>
    <t>222080203923</t>
  </si>
  <si>
    <t>79.8</t>
  </si>
  <si>
    <t>222080200417</t>
  </si>
  <si>
    <t>222080303407</t>
  </si>
  <si>
    <t>222080301426</t>
  </si>
  <si>
    <t>222080202515</t>
  </si>
  <si>
    <t>222080300405</t>
  </si>
  <si>
    <t>222080203714</t>
  </si>
  <si>
    <t>222080204725</t>
  </si>
  <si>
    <t>A214080307002</t>
  </si>
  <si>
    <t>222080204621</t>
  </si>
  <si>
    <t>222080203125</t>
  </si>
  <si>
    <t>61.6</t>
  </si>
  <si>
    <t>222080203216</t>
  </si>
  <si>
    <t>52.8</t>
  </si>
  <si>
    <t>A214080307003</t>
  </si>
  <si>
    <t>222080300423</t>
  </si>
  <si>
    <t>222080300413</t>
  </si>
  <si>
    <t>222080202918</t>
  </si>
  <si>
    <t>A214080307004</t>
  </si>
  <si>
    <t>222080201816</t>
  </si>
  <si>
    <t>222080300922</t>
  </si>
  <si>
    <t>A214080307005</t>
  </si>
  <si>
    <t>222080303007</t>
  </si>
  <si>
    <t>222080202227</t>
  </si>
  <si>
    <t>222080302715</t>
  </si>
  <si>
    <t>A214080307006</t>
  </si>
  <si>
    <t>222080203514</t>
  </si>
  <si>
    <t>222080302405</t>
  </si>
  <si>
    <t>222080201706</t>
  </si>
  <si>
    <t>A214080307007</t>
  </si>
  <si>
    <t>222080201925</t>
  </si>
  <si>
    <t>222080301004</t>
  </si>
  <si>
    <t>222080303116</t>
  </si>
  <si>
    <t>222080201721</t>
  </si>
  <si>
    <t>222080203408</t>
  </si>
  <si>
    <t>222080201519</t>
  </si>
  <si>
    <t>A214080307008</t>
  </si>
  <si>
    <t>222080301505</t>
  </si>
  <si>
    <t>222080302319</t>
  </si>
  <si>
    <t>222080202704</t>
  </si>
  <si>
    <t>222080204521</t>
  </si>
  <si>
    <t>222080201730</t>
  </si>
  <si>
    <t>A214080307009</t>
  </si>
  <si>
    <t>222080204119</t>
  </si>
  <si>
    <t>222080301911</t>
  </si>
  <si>
    <t>222080200421</t>
  </si>
  <si>
    <t>A214080307010</t>
  </si>
  <si>
    <t>222080301428</t>
  </si>
  <si>
    <t>87.2</t>
  </si>
  <si>
    <t>222080301811</t>
  </si>
  <si>
    <t>85.2</t>
  </si>
  <si>
    <t>222080303321</t>
  </si>
  <si>
    <t>222080300822</t>
  </si>
  <si>
    <t>222080203516</t>
  </si>
  <si>
    <t>222080301108</t>
  </si>
  <si>
    <t>222080301829</t>
  </si>
  <si>
    <t>222080201229</t>
  </si>
  <si>
    <t>222080303023</t>
  </si>
  <si>
    <t>222080202520</t>
  </si>
  <si>
    <t>A214080307011</t>
  </si>
  <si>
    <t>222080301121</t>
  </si>
  <si>
    <t>85.8</t>
  </si>
  <si>
    <t>222080301302</t>
  </si>
  <si>
    <t>84.4</t>
  </si>
  <si>
    <t>222080302722</t>
  </si>
  <si>
    <t>222080201006</t>
  </si>
  <si>
    <t>222080303204</t>
  </si>
  <si>
    <t>222080300227</t>
  </si>
  <si>
    <t>A214080307012</t>
  </si>
  <si>
    <t>222080203128</t>
  </si>
  <si>
    <t>86</t>
  </si>
  <si>
    <t>222080200708</t>
  </si>
  <si>
    <t>222080200830</t>
  </si>
  <si>
    <t>A214080307013</t>
  </si>
  <si>
    <t>222080200712</t>
  </si>
  <si>
    <t>222080300102</t>
  </si>
  <si>
    <t>82.4</t>
  </si>
  <si>
    <t>222080303506</t>
  </si>
  <si>
    <t>A214080307014</t>
  </si>
  <si>
    <t>222080202115</t>
  </si>
  <si>
    <t>222080302830</t>
  </si>
  <si>
    <t>222080300508</t>
  </si>
  <si>
    <t>A214080307015</t>
  </si>
  <si>
    <t>222080200613</t>
  </si>
  <si>
    <t>222080203604</t>
  </si>
  <si>
    <t>84</t>
  </si>
  <si>
    <t>222080204104</t>
  </si>
  <si>
    <t>A214080307016</t>
  </si>
  <si>
    <t>222080300513</t>
  </si>
  <si>
    <t>222080302112</t>
  </si>
  <si>
    <t>222080202009</t>
  </si>
  <si>
    <t>70.2</t>
  </si>
  <si>
    <t>A214080307017</t>
  </si>
  <si>
    <t>222080203023</t>
  </si>
  <si>
    <t>222080201602</t>
  </si>
  <si>
    <t>222080302205</t>
  </si>
  <si>
    <t>A214080307018</t>
  </si>
  <si>
    <t>222080202410</t>
  </si>
  <si>
    <t>67.4</t>
  </si>
  <si>
    <t>222080202715</t>
  </si>
  <si>
    <t>A214080307019</t>
  </si>
  <si>
    <t>222080302825</t>
  </si>
  <si>
    <t>222080204718</t>
  </si>
  <si>
    <t>222080201026</t>
  </si>
  <si>
    <t>A214080307020</t>
  </si>
  <si>
    <t>222080303412</t>
  </si>
  <si>
    <t>222080203906</t>
  </si>
  <si>
    <t>222080301319</t>
  </si>
  <si>
    <t>A214080307021</t>
  </si>
  <si>
    <t>222080301104</t>
  </si>
  <si>
    <t>222080202002</t>
  </si>
  <si>
    <t>A214080307022</t>
  </si>
  <si>
    <t>222080303708</t>
  </si>
  <si>
    <t>222080301921</t>
  </si>
  <si>
    <t>222080300121</t>
  </si>
  <si>
    <t>A214080307023</t>
  </si>
  <si>
    <t>222080201115</t>
  </si>
  <si>
    <t>222080302612</t>
  </si>
  <si>
    <t>222080301901</t>
  </si>
  <si>
    <t>A214080307024</t>
  </si>
  <si>
    <t>222080201027</t>
  </si>
  <si>
    <t>222080301806</t>
  </si>
  <si>
    <t>222080200705</t>
  </si>
  <si>
    <t>A214080307025</t>
  </si>
  <si>
    <t>222080303704</t>
  </si>
  <si>
    <t>88.6</t>
  </si>
  <si>
    <t>222080302229</t>
  </si>
  <si>
    <t>222080302328</t>
  </si>
  <si>
    <t>A214080307026</t>
  </si>
  <si>
    <t>222080202504</t>
  </si>
  <si>
    <t>222080302506</t>
  </si>
  <si>
    <t>222080201802</t>
  </si>
  <si>
    <t>A214080307027</t>
  </si>
  <si>
    <t>222080300614</t>
  </si>
  <si>
    <t>222080303209</t>
  </si>
  <si>
    <t>222080202915</t>
  </si>
  <si>
    <t>A214080307028</t>
  </si>
  <si>
    <t>222080300226</t>
  </si>
  <si>
    <t>222080203005</t>
  </si>
  <si>
    <t>222080302910</t>
  </si>
  <si>
    <t>A214080307029</t>
  </si>
  <si>
    <t>222080201109</t>
  </si>
  <si>
    <t>222080201015</t>
  </si>
  <si>
    <t>222080204511</t>
  </si>
  <si>
    <t>A214080307030</t>
  </si>
  <si>
    <t>222080301417</t>
  </si>
  <si>
    <t>222080202127</t>
  </si>
  <si>
    <t>222080204802</t>
  </si>
  <si>
    <t>A214080307031</t>
  </si>
  <si>
    <t>222080202814</t>
  </si>
  <si>
    <t>222080203913</t>
  </si>
  <si>
    <t>A314080307006</t>
  </si>
  <si>
    <t>333080600709</t>
  </si>
  <si>
    <t>A314080307008</t>
  </si>
  <si>
    <t>333080804121</t>
  </si>
  <si>
    <t>333080803630</t>
  </si>
  <si>
    <t>A314080307010</t>
  </si>
  <si>
    <t>333080604118</t>
  </si>
  <si>
    <t>333080600916</t>
  </si>
  <si>
    <t>A314080307011</t>
  </si>
  <si>
    <t>333080803704</t>
  </si>
  <si>
    <t>333080804808</t>
  </si>
  <si>
    <t>A314080307013</t>
  </si>
  <si>
    <t>333080400511</t>
  </si>
  <si>
    <t>A314080307014</t>
  </si>
  <si>
    <t>333080804906</t>
  </si>
  <si>
    <t>333080701323</t>
  </si>
  <si>
    <t>A314080307019</t>
  </si>
  <si>
    <t>333080401625</t>
  </si>
  <si>
    <t>A314080307024</t>
  </si>
  <si>
    <t>333080702416</t>
  </si>
  <si>
    <t>A314080307028</t>
  </si>
  <si>
    <t>333080401914</t>
  </si>
  <si>
    <t>A314080307029</t>
  </si>
  <si>
    <t>333080800314</t>
  </si>
  <si>
    <t>A314080307030</t>
  </si>
  <si>
    <t>333080801103</t>
  </si>
  <si>
    <t>A314080307032</t>
  </si>
  <si>
    <t>333080400824</t>
  </si>
  <si>
    <t>333080700930</t>
  </si>
  <si>
    <t>A314080307033</t>
  </si>
  <si>
    <t>333080601014</t>
  </si>
  <si>
    <t>333080600517</t>
  </si>
  <si>
    <t>74.9</t>
  </si>
  <si>
    <t>333080500215</t>
  </si>
  <si>
    <t>A314080307035</t>
  </si>
  <si>
    <t>333080701714</t>
  </si>
  <si>
    <t>A314080307036</t>
  </si>
  <si>
    <t>333080403620</t>
  </si>
  <si>
    <t>A314080307037</t>
  </si>
  <si>
    <t>333080703308</t>
  </si>
  <si>
    <t>A314080307038</t>
  </si>
  <si>
    <t>333080701919</t>
  </si>
  <si>
    <t>333080602527</t>
  </si>
  <si>
    <t>333081102929</t>
  </si>
  <si>
    <t>A314080307040</t>
  </si>
  <si>
    <t>333081100429</t>
  </si>
  <si>
    <t>333080802628</t>
  </si>
  <si>
    <t>333080801613</t>
  </si>
  <si>
    <t>A314080307041</t>
  </si>
  <si>
    <t>333081100428</t>
  </si>
  <si>
    <t>333081100707</t>
  </si>
  <si>
    <t>333080401927</t>
  </si>
  <si>
    <t>A314080307001</t>
  </si>
  <si>
    <t>333080803127</t>
  </si>
  <si>
    <t>333080804704</t>
  </si>
  <si>
    <t>68.7</t>
  </si>
  <si>
    <t>333080801006</t>
  </si>
  <si>
    <t>62.9</t>
  </si>
  <si>
    <t>A314080307002</t>
  </si>
  <si>
    <t>333081100416</t>
  </si>
  <si>
    <t>76.3</t>
  </si>
  <si>
    <t>333080703020</t>
  </si>
  <si>
    <t>72</t>
  </si>
  <si>
    <t>333080702007</t>
  </si>
  <si>
    <t>71.3</t>
  </si>
  <si>
    <t>A314080307004</t>
  </si>
  <si>
    <t>333080402227</t>
  </si>
  <si>
    <t>333080804504</t>
  </si>
  <si>
    <t>333080401218</t>
  </si>
  <si>
    <t>65.3</t>
  </si>
  <si>
    <t>A314080307018</t>
  </si>
  <si>
    <t>333081101924</t>
  </si>
  <si>
    <t>333080604815</t>
  </si>
  <si>
    <t>67.3</t>
  </si>
  <si>
    <t>333081000702</t>
  </si>
  <si>
    <t>A314080307020</t>
  </si>
  <si>
    <t>333080804721</t>
  </si>
  <si>
    <t>72.1</t>
  </si>
  <si>
    <t>333080701824</t>
  </si>
  <si>
    <t>70</t>
  </si>
  <si>
    <t>333080600226</t>
  </si>
  <si>
    <t>63.3</t>
  </si>
  <si>
    <t>A314080307021</t>
  </si>
  <si>
    <t>333080402904</t>
  </si>
  <si>
    <t>73.3</t>
  </si>
  <si>
    <t>333080500425</t>
  </si>
  <si>
    <t>71.2</t>
  </si>
  <si>
    <t>333080801430</t>
  </si>
  <si>
    <t>71.1</t>
  </si>
  <si>
    <t>A314080307023</t>
  </si>
  <si>
    <t>333080601506</t>
  </si>
  <si>
    <t>73.7</t>
  </si>
  <si>
    <t>333080603020</t>
  </si>
  <si>
    <t>64.6</t>
  </si>
  <si>
    <t>333080601806</t>
  </si>
  <si>
    <t>A314080307025</t>
  </si>
  <si>
    <t>333080901101</t>
  </si>
  <si>
    <t>70.3</t>
  </si>
  <si>
    <t>333081101919</t>
  </si>
  <si>
    <t>68.3</t>
  </si>
  <si>
    <t>333080802127</t>
  </si>
  <si>
    <t>53.3</t>
  </si>
  <si>
    <t>A314080307026</t>
  </si>
  <si>
    <t>333080800806</t>
  </si>
  <si>
    <t>66.3</t>
  </si>
  <si>
    <t>333080600530</t>
  </si>
  <si>
    <t>62.8</t>
  </si>
  <si>
    <t>333080500514</t>
  </si>
  <si>
    <t>62.7</t>
  </si>
  <si>
    <t>A314080307027</t>
  </si>
  <si>
    <t>333080702814</t>
  </si>
  <si>
    <t>60.9</t>
  </si>
  <si>
    <t>111080100330</t>
    <phoneticPr fontId="19" type="noConversion"/>
  </si>
  <si>
    <t>面试成绩</t>
    <phoneticPr fontId="19" type="noConversion"/>
  </si>
  <si>
    <t>总成绩</t>
    <phoneticPr fontId="19" type="noConversion"/>
  </si>
  <si>
    <t>排名</t>
    <phoneticPr fontId="19" type="noConversion"/>
  </si>
  <si>
    <t>面试缺考</t>
    <phoneticPr fontId="19" type="noConversion"/>
  </si>
  <si>
    <t>111080101926</t>
    <phoneticPr fontId="19" type="noConversion"/>
  </si>
  <si>
    <t>缺考</t>
    <phoneticPr fontId="19" type="noConversion"/>
  </si>
  <si>
    <t>是否
及格</t>
    <phoneticPr fontId="19" type="noConversion"/>
  </si>
  <si>
    <t>是否
进入体检</t>
    <phoneticPr fontId="19" type="noConversion"/>
  </si>
  <si>
    <t>是否及格</t>
    <phoneticPr fontId="19" type="noConversion"/>
  </si>
  <si>
    <t>是否进入体检</t>
    <phoneticPr fontId="19" type="noConversion"/>
  </si>
  <si>
    <t>违规</t>
    <phoneticPr fontId="19" type="noConversion"/>
  </si>
  <si>
    <t>卫生</t>
    <phoneticPr fontId="19" type="noConversion"/>
  </si>
  <si>
    <t>教育</t>
    <phoneticPr fontId="19" type="noConversion"/>
  </si>
  <si>
    <t>乡镇综合</t>
    <phoneticPr fontId="19" type="noConversion"/>
  </si>
  <si>
    <t>卫生综合</t>
    <phoneticPr fontId="19" type="noConversion"/>
  </si>
  <si>
    <t>笔试成绩
（60%）</t>
    <phoneticPr fontId="19" type="noConversion"/>
  </si>
  <si>
    <t>面试成绩
（40%）</t>
    <phoneticPr fontId="19" type="noConversion"/>
  </si>
  <si>
    <r>
      <rPr>
        <sz val="10"/>
        <color theme="1"/>
        <rFont val="宋体"/>
        <family val="3"/>
        <charset val="134"/>
      </rPr>
      <t>面试弃考</t>
    </r>
    <r>
      <rPr>
        <sz val="10"/>
        <color theme="1"/>
        <rFont val="Arial"/>
        <family val="2"/>
      </rPr>
      <t xml:space="preserve"> </t>
    </r>
    <phoneticPr fontId="19" type="noConversion"/>
  </si>
  <si>
    <t>否</t>
    <phoneticPr fontId="19" type="noConversion"/>
  </si>
  <si>
    <t>广东省2016年粤东西北地区乡镇事业单位专项公开招聘人员总成绩公示及进入体检人员名单（梅县区）</t>
    <phoneticPr fontId="19" type="noConversion"/>
  </si>
  <si>
    <t>广东省2016年粤东西北地区乡镇事业单位专项公开招聘免笔试人员总成绩公示
及进入体检人员名单（梅县区）</t>
    <phoneticPr fontId="19" type="noConversion"/>
  </si>
</sst>
</file>

<file path=xl/styles.xml><?xml version="1.0" encoding="utf-8"?>
<styleSheet xmlns="http://schemas.openxmlformats.org/spreadsheetml/2006/main">
  <numFmts count="1">
    <numFmt numFmtId="176" formatCode="0.00_);[Red]\(0.00\)"/>
  </numFmts>
  <fonts count="30">
    <font>
      <sz val="12"/>
      <name val="宋体"/>
      <charset val="134"/>
    </font>
    <font>
      <sz val="11"/>
      <color indexed="62"/>
      <name val="宋体"/>
      <family val="3"/>
      <charset val="134"/>
    </font>
    <font>
      <i/>
      <sz val="11"/>
      <color indexed="23"/>
      <name val="宋体"/>
      <family val="3"/>
      <charset val="134"/>
    </font>
    <font>
      <sz val="11"/>
      <color indexed="17"/>
      <name val="宋体"/>
      <family val="3"/>
      <charset val="134"/>
    </font>
    <font>
      <sz val="11"/>
      <color indexed="8"/>
      <name val="宋体"/>
      <family val="3"/>
      <charset val="134"/>
    </font>
    <font>
      <sz val="10"/>
      <name val="Arial"/>
      <family val="2"/>
    </font>
    <font>
      <b/>
      <sz val="15"/>
      <color indexed="62"/>
      <name val="宋体"/>
      <family val="3"/>
      <charset val="134"/>
    </font>
    <font>
      <b/>
      <sz val="13"/>
      <color indexed="62"/>
      <name val="宋体"/>
      <family val="3"/>
      <charset val="134"/>
    </font>
    <font>
      <b/>
      <sz val="11"/>
      <color indexed="62"/>
      <name val="宋体"/>
      <family val="3"/>
      <charset val="134"/>
    </font>
    <font>
      <sz val="11"/>
      <color indexed="9"/>
      <name val="宋体"/>
      <family val="3"/>
      <charset val="134"/>
    </font>
    <font>
      <b/>
      <sz val="18"/>
      <color indexed="62"/>
      <name val="宋体"/>
      <family val="3"/>
      <charset val="134"/>
    </font>
    <font>
      <sz val="11"/>
      <color indexed="20"/>
      <name val="宋体"/>
      <family val="3"/>
      <charset val="134"/>
    </font>
    <font>
      <sz val="12"/>
      <name val="宋体"/>
      <family val="3"/>
      <charset val="134"/>
    </font>
    <font>
      <sz val="11"/>
      <color indexed="10"/>
      <name val="宋体"/>
      <family val="3"/>
      <charset val="134"/>
    </font>
    <font>
      <b/>
      <sz val="11"/>
      <color indexed="8"/>
      <name val="宋体"/>
      <family val="3"/>
      <charset val="134"/>
    </font>
    <font>
      <sz val="11"/>
      <color indexed="19"/>
      <name val="宋体"/>
      <family val="3"/>
      <charset val="134"/>
    </font>
    <font>
      <b/>
      <sz val="11"/>
      <color indexed="63"/>
      <name val="宋体"/>
      <family val="3"/>
      <charset val="134"/>
    </font>
    <font>
      <b/>
      <sz val="11"/>
      <color indexed="9"/>
      <name val="宋体"/>
      <family val="3"/>
      <charset val="134"/>
    </font>
    <font>
      <b/>
      <sz val="11"/>
      <color indexed="10"/>
      <name val="宋体"/>
      <family val="3"/>
      <charset val="134"/>
    </font>
    <font>
      <sz val="9"/>
      <name val="宋体"/>
      <family val="3"/>
      <charset val="134"/>
    </font>
    <font>
      <sz val="10"/>
      <name val="宋体"/>
      <family val="3"/>
      <charset val="134"/>
    </font>
    <font>
      <sz val="10"/>
      <color rgb="FFFF0000"/>
      <name val="宋体"/>
      <family val="3"/>
      <charset val="134"/>
    </font>
    <font>
      <sz val="10"/>
      <color rgb="FFC00000"/>
      <name val="宋体"/>
      <family val="3"/>
      <charset val="134"/>
    </font>
    <font>
      <b/>
      <sz val="14"/>
      <color theme="1"/>
      <name val="创艺简标宋"/>
      <charset val="134"/>
    </font>
    <font>
      <sz val="10"/>
      <color theme="1"/>
      <name val="宋体"/>
      <family val="3"/>
      <charset val="134"/>
    </font>
    <font>
      <b/>
      <sz val="10"/>
      <color theme="1"/>
      <name val="宋体"/>
      <family val="3"/>
      <charset val="134"/>
    </font>
    <font>
      <sz val="10"/>
      <color theme="1"/>
      <name val="Arial"/>
      <family val="2"/>
    </font>
    <font>
      <sz val="12"/>
      <color theme="1"/>
      <name val="宋体"/>
      <family val="3"/>
      <charset val="134"/>
    </font>
    <font>
      <sz val="11"/>
      <color theme="1"/>
      <name val="宋体"/>
      <family val="3"/>
      <charset val="134"/>
      <scheme val="minor"/>
    </font>
    <font>
      <sz val="11"/>
      <color theme="1"/>
      <name val="宋体"/>
      <family val="3"/>
      <charset val="134"/>
    </font>
  </fonts>
  <fills count="22">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45"/>
      </patternFill>
    </fill>
    <fill>
      <patternFill patternType="solid">
        <fgColor indexed="42"/>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2">
    <border>
      <left/>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3" fillId="6"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14" fillId="0" borderId="4" applyNumberFormat="0" applyFill="0" applyAlignment="0" applyProtection="0">
      <alignment vertical="center"/>
    </xf>
    <xf numFmtId="0" fontId="18" fillId="15" borderId="5" applyNumberFormat="0" applyAlignment="0" applyProtection="0">
      <alignment vertical="center"/>
    </xf>
    <xf numFmtId="0" fontId="17" fillId="16" borderId="6" applyNumberFormat="0" applyAlignment="0" applyProtection="0">
      <alignment vertical="center"/>
    </xf>
    <xf numFmtId="0" fontId="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7" applyNumberFormat="0" applyFill="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15" fillId="7" borderId="0" applyNumberFormat="0" applyBorder="0" applyAlignment="0" applyProtection="0">
      <alignment vertical="center"/>
    </xf>
    <xf numFmtId="0" fontId="16" fillId="15" borderId="8" applyNumberFormat="0" applyAlignment="0" applyProtection="0">
      <alignment vertical="center"/>
    </xf>
    <xf numFmtId="0" fontId="1" fillId="7" borderId="5" applyNumberFormat="0" applyAlignment="0" applyProtection="0">
      <alignment vertical="center"/>
    </xf>
    <xf numFmtId="0" fontId="12" fillId="4" borderId="9" applyNumberFormat="0" applyFont="0" applyAlignment="0" applyProtection="0">
      <alignment vertical="center"/>
    </xf>
  </cellStyleXfs>
  <cellXfs count="45">
    <xf numFmtId="0" fontId="0" fillId="0" borderId="0" xfId="0">
      <alignment vertical="center"/>
    </xf>
    <xf numFmtId="0" fontId="20" fillId="0" borderId="0" xfId="0" applyFont="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protection locked="0"/>
    </xf>
    <xf numFmtId="0" fontId="21" fillId="21" borderId="0" xfId="0" applyFont="1" applyFill="1" applyBorder="1" applyAlignment="1" applyProtection="1">
      <alignment horizontal="center" vertical="center"/>
      <protection locked="0"/>
    </xf>
    <xf numFmtId="0" fontId="21" fillId="21" borderId="0" xfId="0" applyFont="1" applyFill="1" applyAlignment="1" applyProtection="1">
      <alignment horizontal="center" vertical="center"/>
      <protection locked="0"/>
    </xf>
    <xf numFmtId="49" fontId="20"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176" fontId="25" fillId="0" borderId="10" xfId="0" applyNumberFormat="1" applyFont="1" applyFill="1" applyBorder="1" applyAlignment="1" applyProtection="1">
      <alignment horizontal="center" vertical="center" wrapText="1"/>
      <protection locked="0"/>
    </xf>
    <xf numFmtId="176" fontId="25" fillId="0" borderId="10" xfId="0"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xf>
    <xf numFmtId="0" fontId="24" fillId="0" borderId="0" xfId="0" applyFont="1" applyFill="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26" fillId="0" borderId="10" xfId="31" applyFont="1" applyFill="1" applyBorder="1" applyAlignment="1" applyProtection="1">
      <alignment horizontal="center" vertical="center"/>
    </xf>
    <xf numFmtId="176" fontId="26" fillId="0" borderId="10" xfId="31" applyNumberFormat="1"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4" fillId="0" borderId="10" xfId="31" applyFont="1" applyFill="1" applyBorder="1" applyAlignment="1" applyProtection="1">
      <alignment horizontal="center" vertical="center"/>
    </xf>
    <xf numFmtId="49" fontId="26" fillId="0" borderId="10" xfId="31" applyNumberFormat="1" applyFont="1" applyFill="1" applyBorder="1" applyAlignment="1" applyProtection="1">
      <alignment horizontal="center" vertical="center"/>
    </xf>
    <xf numFmtId="176" fontId="24" fillId="0" borderId="10" xfId="31" applyNumberFormat="1" applyFont="1" applyFill="1" applyBorder="1" applyAlignment="1" applyProtection="1">
      <alignment horizontal="center" vertical="center"/>
    </xf>
    <xf numFmtId="0" fontId="26" fillId="0" borderId="10" xfId="29" applyNumberFormat="1" applyFont="1" applyFill="1" applyBorder="1" applyAlignment="1" applyProtection="1">
      <alignment horizontal="center" vertical="center" wrapText="1"/>
    </xf>
    <xf numFmtId="0" fontId="24" fillId="0" borderId="10" xfId="0" applyNumberFormat="1" applyFont="1" applyFill="1" applyBorder="1" applyAlignment="1" applyProtection="1">
      <alignment horizontal="center" vertical="center"/>
    </xf>
    <xf numFmtId="176" fontId="26" fillId="0" borderId="10" xfId="29" applyNumberFormat="1"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xf>
    <xf numFmtId="0" fontId="27" fillId="0" borderId="10" xfId="0" applyNumberFormat="1" applyFont="1" applyFill="1" applyBorder="1" applyAlignment="1" applyProtection="1">
      <alignment horizontal="center" vertical="center"/>
    </xf>
    <xf numFmtId="176" fontId="27" fillId="0" borderId="10" xfId="0" applyNumberFormat="1" applyFont="1" applyFill="1" applyBorder="1" applyAlignment="1" applyProtection="1">
      <alignment horizontal="center" vertical="center"/>
    </xf>
    <xf numFmtId="0" fontId="28" fillId="0" borderId="10" xfId="50" applyFont="1" applyFill="1" applyBorder="1" applyAlignment="1" applyProtection="1">
      <alignment horizontal="center" vertical="center"/>
    </xf>
    <xf numFmtId="176" fontId="28" fillId="0" borderId="10" xfId="24" applyNumberFormat="1" applyFont="1" applyFill="1" applyBorder="1" applyAlignment="1" applyProtection="1">
      <alignment horizontal="center" vertical="center"/>
    </xf>
    <xf numFmtId="0" fontId="28" fillId="0" borderId="10" xfId="24" applyFont="1" applyFill="1" applyBorder="1" applyAlignment="1" applyProtection="1">
      <alignment horizontal="center" vertical="center"/>
    </xf>
    <xf numFmtId="176" fontId="26" fillId="0" borderId="10" xfId="30" applyNumberFormat="1" applyFont="1" applyFill="1" applyBorder="1" applyAlignment="1" applyProtection="1">
      <alignment horizontal="center" vertical="center"/>
    </xf>
    <xf numFmtId="176" fontId="26" fillId="0" borderId="10" xfId="32" applyNumberFormat="1" applyFont="1" applyFill="1" applyBorder="1" applyAlignment="1" applyProtection="1">
      <alignment horizontal="center" vertical="center"/>
    </xf>
    <xf numFmtId="0" fontId="27" fillId="0" borderId="0" xfId="0" applyFont="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7" fillId="0" borderId="10" xfId="0" quotePrefix="1" applyNumberFormat="1" applyFont="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49" fontId="29" fillId="0" borderId="0" xfId="0" applyNumberFormat="1"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wrapText="1"/>
      <protection locked="0"/>
    </xf>
  </cellXfs>
  <cellStyles count="54">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差_笔试加面试岗位" xfId="25"/>
    <cellStyle name="差_广东省2015年粤东西北地区乡镇事业单位专项公开招聘笔试成绩" xfId="26"/>
    <cellStyle name="差_免笔试" xfId="27"/>
    <cellStyle name="差_全部笔试成绩" xfId="28"/>
    <cellStyle name="常规" xfId="0" builtinId="0"/>
    <cellStyle name="常规 2" xfId="29"/>
    <cellStyle name="常规 4" xfId="30"/>
    <cellStyle name="常规 5" xfId="31"/>
    <cellStyle name="常规 6" xfId="32"/>
    <cellStyle name="好" xfId="33" builtinId="26" customBuiltin="1"/>
    <cellStyle name="好_笔试加面试岗位" xfId="34"/>
    <cellStyle name="好_广东省2015年粤东西北地区乡镇事业单位专项公开招聘笔试成绩" xfId="35"/>
    <cellStyle name="好_免笔试" xfId="36"/>
    <cellStyle name="好_全部笔试成绩" xfId="37"/>
    <cellStyle name="汇总" xfId="38" builtinId="25" customBuiltin="1"/>
    <cellStyle name="计算" xfId="39" builtinId="22" customBuiltin="1"/>
    <cellStyle name="检查单元格" xfId="40" builtinId="23" customBuiltin="1"/>
    <cellStyle name="解释性文本" xfId="41" builtinId="53" customBuiltin="1"/>
    <cellStyle name="警告文本" xfId="42" builtinId="11" customBuiltin="1"/>
    <cellStyle name="链接单元格" xfId="43" builtinId="24" customBuiltin="1"/>
    <cellStyle name="强调文字颜色 1" xfId="44" builtinId="29" customBuiltin="1"/>
    <cellStyle name="强调文字颜色 2" xfId="45" builtinId="33" customBuiltin="1"/>
    <cellStyle name="强调文字颜色 3" xfId="46" builtinId="37" customBuiltin="1"/>
    <cellStyle name="强调文字颜色 4" xfId="47" builtinId="41" customBuiltin="1"/>
    <cellStyle name="强调文字颜色 5" xfId="48" builtinId="45" customBuiltin="1"/>
    <cellStyle name="强调文字颜色 6" xfId="49" builtinId="49" customBuiltin="1"/>
    <cellStyle name="适中" xfId="50" builtinId="28" customBuiltin="1"/>
    <cellStyle name="输出" xfId="51" builtinId="21" customBuiltin="1"/>
    <cellStyle name="输入" xfId="52" builtinId="20" customBuiltin="1"/>
    <cellStyle name="注释" xfId="53"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2"/>
    <pageSetUpPr autoPageBreaks="0" fitToPage="1"/>
  </sheetPr>
  <dimension ref="A1:IM374"/>
  <sheetViews>
    <sheetView tabSelected="1" zoomScaleSheetLayoutView="100" workbookViewId="0">
      <selection activeCell="M12" sqref="M12"/>
    </sheetView>
  </sheetViews>
  <sheetFormatPr defaultRowHeight="12"/>
  <cols>
    <col min="1" max="1" width="18.5" style="2" customWidth="1"/>
    <col min="2" max="2" width="5.75" style="2" customWidth="1"/>
    <col min="3" max="3" width="17.5" style="10" customWidth="1"/>
    <col min="4" max="4" width="11.75" style="11" customWidth="1"/>
    <col min="5" max="5" width="9.75" style="11" customWidth="1"/>
    <col min="6" max="6" width="9.875" style="11" customWidth="1"/>
    <col min="7" max="7" width="6.25" style="2" customWidth="1"/>
    <col min="8" max="8" width="14.25" style="2" hidden="1" customWidth="1"/>
    <col min="9" max="9" width="4.125" style="2" hidden="1" customWidth="1"/>
    <col min="10" max="10" width="9" style="2" customWidth="1"/>
    <col min="11" max="11" width="7.75" style="2" hidden="1" customWidth="1"/>
    <col min="12" max="247" width="9" style="2"/>
    <col min="248" max="16384" width="9" style="1"/>
  </cols>
  <sheetData>
    <row r="1" spans="1:247" ht="59.25" customHeight="1">
      <c r="A1" s="44" t="s">
        <v>677</v>
      </c>
      <c r="B1" s="44"/>
      <c r="C1" s="44"/>
      <c r="D1" s="44"/>
      <c r="E1" s="44"/>
      <c r="F1" s="44"/>
      <c r="G1" s="44"/>
      <c r="H1" s="44"/>
      <c r="I1" s="44"/>
      <c r="J1" s="44"/>
      <c r="K1" s="17"/>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row>
    <row r="2" spans="1:247" ht="33.75" customHeight="1">
      <c r="A2" s="12" t="s">
        <v>0</v>
      </c>
      <c r="B2" s="13" t="s">
        <v>1</v>
      </c>
      <c r="C2" s="12" t="s">
        <v>2</v>
      </c>
      <c r="D2" s="14" t="s">
        <v>673</v>
      </c>
      <c r="E2" s="14" t="s">
        <v>674</v>
      </c>
      <c r="F2" s="15" t="s">
        <v>659</v>
      </c>
      <c r="G2" s="12" t="s">
        <v>660</v>
      </c>
      <c r="H2" s="13" t="s">
        <v>3</v>
      </c>
      <c r="I2" s="18" t="s">
        <v>664</v>
      </c>
      <c r="J2" s="18" t="s">
        <v>665</v>
      </c>
      <c r="K2" s="17"/>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row>
    <row r="3" spans="1:247" s="3" customFormat="1" ht="15" customHeight="1">
      <c r="A3" s="19" t="s">
        <v>43</v>
      </c>
      <c r="B3" s="19" t="s">
        <v>38</v>
      </c>
      <c r="C3" s="19" t="s">
        <v>111</v>
      </c>
      <c r="D3" s="20" t="s">
        <v>112</v>
      </c>
      <c r="E3" s="20">
        <v>79.709999999999994</v>
      </c>
      <c r="F3" s="20">
        <f t="shared" ref="F3:F14" si="0">(D3*0.6)+(E3*0.4)</f>
        <v>80.123999999999995</v>
      </c>
      <c r="G3" s="19">
        <f>RANK(F3,$F$3:$F$14)</f>
        <v>1</v>
      </c>
      <c r="H3" s="19"/>
      <c r="I3" s="16" t="str">
        <f>IF(F3&gt;=55,"及格","")</f>
        <v>及格</v>
      </c>
      <c r="J3" s="16" t="str">
        <f t="shared" ref="J3:J14" si="1">IF(AND(G3&lt;=4,I3="及格"),"是","")</f>
        <v>是</v>
      </c>
      <c r="K3" s="21" t="s">
        <v>669</v>
      </c>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row>
    <row r="4" spans="1:247" s="3" customFormat="1" ht="15" customHeight="1">
      <c r="A4" s="19" t="s">
        <v>43</v>
      </c>
      <c r="B4" s="19" t="s">
        <v>38</v>
      </c>
      <c r="C4" s="19" t="s">
        <v>109</v>
      </c>
      <c r="D4" s="20" t="s">
        <v>110</v>
      </c>
      <c r="E4" s="20">
        <v>76.959999999999994</v>
      </c>
      <c r="F4" s="20">
        <f t="shared" si="0"/>
        <v>79.983999999999995</v>
      </c>
      <c r="G4" s="19">
        <f t="shared" ref="G4:G14" si="2">RANK(F4,$F$3:$F$14)</f>
        <v>2</v>
      </c>
      <c r="H4" s="19"/>
      <c r="I4" s="16" t="str">
        <f t="shared" ref="I4:I67" si="3">IF(F4&gt;=55,"及格","")</f>
        <v>及格</v>
      </c>
      <c r="J4" s="16" t="str">
        <f t="shared" si="1"/>
        <v>是</v>
      </c>
      <c r="K4" s="21" t="s">
        <v>669</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s="3" customFormat="1" ht="15" customHeight="1">
      <c r="A5" s="19" t="s">
        <v>43</v>
      </c>
      <c r="B5" s="19" t="s">
        <v>38</v>
      </c>
      <c r="C5" s="19" t="s">
        <v>115</v>
      </c>
      <c r="D5" s="20" t="s">
        <v>116</v>
      </c>
      <c r="E5" s="20">
        <v>82.04</v>
      </c>
      <c r="F5" s="20">
        <f t="shared" si="0"/>
        <v>78.656000000000006</v>
      </c>
      <c r="G5" s="19">
        <f t="shared" si="2"/>
        <v>3</v>
      </c>
      <c r="H5" s="19"/>
      <c r="I5" s="16" t="str">
        <f t="shared" si="3"/>
        <v>及格</v>
      </c>
      <c r="J5" s="16" t="str">
        <f t="shared" si="1"/>
        <v>是</v>
      </c>
      <c r="K5" s="21" t="s">
        <v>669</v>
      </c>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3" customFormat="1" ht="15" customHeight="1">
      <c r="A6" s="19" t="s">
        <v>43</v>
      </c>
      <c r="B6" s="19" t="s">
        <v>38</v>
      </c>
      <c r="C6" s="19" t="s">
        <v>113</v>
      </c>
      <c r="D6" s="20" t="s">
        <v>114</v>
      </c>
      <c r="E6" s="20">
        <v>78.319999999999993</v>
      </c>
      <c r="F6" s="20">
        <f t="shared" si="0"/>
        <v>78.128</v>
      </c>
      <c r="G6" s="19">
        <f t="shared" si="2"/>
        <v>4</v>
      </c>
      <c r="H6" s="19"/>
      <c r="I6" s="16" t="str">
        <f t="shared" si="3"/>
        <v>及格</v>
      </c>
      <c r="J6" s="16" t="str">
        <f t="shared" si="1"/>
        <v>是</v>
      </c>
      <c r="K6" s="21" t="s">
        <v>669</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s="3" customFormat="1" ht="15" customHeight="1">
      <c r="A7" s="19" t="s">
        <v>43</v>
      </c>
      <c r="B7" s="19" t="s">
        <v>38</v>
      </c>
      <c r="C7" s="19" t="s">
        <v>119</v>
      </c>
      <c r="D7" s="20" t="s">
        <v>120</v>
      </c>
      <c r="E7" s="20">
        <v>77.819999999999993</v>
      </c>
      <c r="F7" s="20">
        <f t="shared" si="0"/>
        <v>76.128</v>
      </c>
      <c r="G7" s="19">
        <f t="shared" si="2"/>
        <v>5</v>
      </c>
      <c r="H7" s="19"/>
      <c r="I7" s="16" t="str">
        <f t="shared" si="3"/>
        <v>及格</v>
      </c>
      <c r="J7" s="16" t="str">
        <f t="shared" si="1"/>
        <v/>
      </c>
      <c r="K7" s="21" t="s">
        <v>669</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s="3" customFormat="1" ht="15" customHeight="1">
      <c r="A8" s="19" t="s">
        <v>43</v>
      </c>
      <c r="B8" s="19" t="s">
        <v>38</v>
      </c>
      <c r="C8" s="19" t="s">
        <v>128</v>
      </c>
      <c r="D8" s="20" t="s">
        <v>129</v>
      </c>
      <c r="E8" s="20">
        <v>82.11</v>
      </c>
      <c r="F8" s="20">
        <f t="shared" si="0"/>
        <v>75.804000000000002</v>
      </c>
      <c r="G8" s="19">
        <f t="shared" si="2"/>
        <v>6</v>
      </c>
      <c r="H8" s="19"/>
      <c r="I8" s="16" t="str">
        <f t="shared" si="3"/>
        <v>及格</v>
      </c>
      <c r="J8" s="16" t="str">
        <f t="shared" si="1"/>
        <v/>
      </c>
      <c r="K8" s="21" t="s">
        <v>669</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s="3" customFormat="1" ht="15" customHeight="1">
      <c r="A9" s="19" t="s">
        <v>43</v>
      </c>
      <c r="B9" s="19" t="s">
        <v>38</v>
      </c>
      <c r="C9" s="19" t="s">
        <v>123</v>
      </c>
      <c r="D9" s="20" t="s">
        <v>124</v>
      </c>
      <c r="E9" s="20">
        <v>77.64</v>
      </c>
      <c r="F9" s="20">
        <f t="shared" si="0"/>
        <v>74.855999999999995</v>
      </c>
      <c r="G9" s="19">
        <f t="shared" si="2"/>
        <v>7</v>
      </c>
      <c r="H9" s="19"/>
      <c r="I9" s="16" t="str">
        <f t="shared" si="3"/>
        <v>及格</v>
      </c>
      <c r="J9" s="16" t="str">
        <f t="shared" si="1"/>
        <v/>
      </c>
      <c r="K9" s="21" t="s">
        <v>669</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3" customFormat="1" ht="15" customHeight="1">
      <c r="A10" s="19" t="s">
        <v>43</v>
      </c>
      <c r="B10" s="19" t="s">
        <v>38</v>
      </c>
      <c r="C10" s="19" t="s">
        <v>130</v>
      </c>
      <c r="D10" s="20" t="s">
        <v>129</v>
      </c>
      <c r="E10" s="20">
        <v>76.36</v>
      </c>
      <c r="F10" s="20">
        <f t="shared" si="0"/>
        <v>73.503999999999991</v>
      </c>
      <c r="G10" s="19">
        <f t="shared" si="2"/>
        <v>8</v>
      </c>
      <c r="H10" s="19"/>
      <c r="I10" s="16" t="str">
        <f t="shared" si="3"/>
        <v>及格</v>
      </c>
      <c r="J10" s="16" t="str">
        <f t="shared" si="1"/>
        <v/>
      </c>
      <c r="K10" s="21" t="s">
        <v>669</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3" customFormat="1" ht="15" customHeight="1">
      <c r="A11" s="19" t="s">
        <v>43</v>
      </c>
      <c r="B11" s="19" t="s">
        <v>38</v>
      </c>
      <c r="C11" s="19" t="s">
        <v>127</v>
      </c>
      <c r="D11" s="20" t="s">
        <v>126</v>
      </c>
      <c r="E11" s="20">
        <v>72.569999999999993</v>
      </c>
      <c r="F11" s="20">
        <f t="shared" si="0"/>
        <v>72.587999999999994</v>
      </c>
      <c r="G11" s="19">
        <f t="shared" si="2"/>
        <v>9</v>
      </c>
      <c r="H11" s="19"/>
      <c r="I11" s="16" t="str">
        <f t="shared" si="3"/>
        <v>及格</v>
      </c>
      <c r="J11" s="16" t="str">
        <f t="shared" si="1"/>
        <v/>
      </c>
      <c r="K11" s="21" t="s">
        <v>669</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s="3" customFormat="1" ht="15" customHeight="1">
      <c r="A12" s="19" t="s">
        <v>43</v>
      </c>
      <c r="B12" s="19" t="s">
        <v>38</v>
      </c>
      <c r="C12" s="19" t="s">
        <v>121</v>
      </c>
      <c r="D12" s="20" t="s">
        <v>122</v>
      </c>
      <c r="E12" s="20">
        <v>68.86</v>
      </c>
      <c r="F12" s="20">
        <f t="shared" si="0"/>
        <v>71.703999999999994</v>
      </c>
      <c r="G12" s="19">
        <f t="shared" si="2"/>
        <v>10</v>
      </c>
      <c r="H12" s="19"/>
      <c r="I12" s="16" t="str">
        <f t="shared" si="3"/>
        <v>及格</v>
      </c>
      <c r="J12" s="16" t="str">
        <f t="shared" si="1"/>
        <v/>
      </c>
      <c r="K12" s="21" t="s">
        <v>669</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s="3" customFormat="1" ht="15" customHeight="1">
      <c r="A13" s="19" t="s">
        <v>43</v>
      </c>
      <c r="B13" s="19" t="s">
        <v>38</v>
      </c>
      <c r="C13" s="19" t="s">
        <v>125</v>
      </c>
      <c r="D13" s="20" t="s">
        <v>126</v>
      </c>
      <c r="E13" s="20">
        <v>67.930000000000007</v>
      </c>
      <c r="F13" s="20">
        <f t="shared" si="0"/>
        <v>70.731999999999999</v>
      </c>
      <c r="G13" s="19">
        <f t="shared" si="2"/>
        <v>11</v>
      </c>
      <c r="H13" s="19"/>
      <c r="I13" s="16" t="str">
        <f t="shared" si="3"/>
        <v>及格</v>
      </c>
      <c r="J13" s="16" t="str">
        <f t="shared" si="1"/>
        <v/>
      </c>
      <c r="K13" s="21" t="s">
        <v>669</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row r="14" spans="1:247" s="3" customFormat="1" ht="15" customHeight="1">
      <c r="A14" s="19" t="s">
        <v>43</v>
      </c>
      <c r="B14" s="19" t="s">
        <v>38</v>
      </c>
      <c r="C14" s="19" t="s">
        <v>117</v>
      </c>
      <c r="D14" s="20" t="s">
        <v>118</v>
      </c>
      <c r="E14" s="20">
        <v>59.21</v>
      </c>
      <c r="F14" s="20">
        <f t="shared" si="0"/>
        <v>69.164000000000001</v>
      </c>
      <c r="G14" s="19">
        <f t="shared" si="2"/>
        <v>12</v>
      </c>
      <c r="H14" s="19"/>
      <c r="I14" s="16" t="str">
        <f t="shared" si="3"/>
        <v>及格</v>
      </c>
      <c r="J14" s="16" t="str">
        <f t="shared" si="1"/>
        <v/>
      </c>
      <c r="K14" s="21" t="s">
        <v>669</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s="3" customFormat="1" ht="15" customHeight="1">
      <c r="A15" s="19" t="s">
        <v>44</v>
      </c>
      <c r="B15" s="19" t="s">
        <v>7</v>
      </c>
      <c r="C15" s="19" t="s">
        <v>131</v>
      </c>
      <c r="D15" s="20" t="s">
        <v>114</v>
      </c>
      <c r="E15" s="20">
        <v>87.07</v>
      </c>
      <c r="F15" s="20">
        <f t="shared" ref="F15:F67" si="4">(D15*0.6)+(E15*0.4)</f>
        <v>81.627999999999986</v>
      </c>
      <c r="G15" s="19">
        <f>RANK(F15,$F$15:$F$23)</f>
        <v>1</v>
      </c>
      <c r="H15" s="19"/>
      <c r="I15" s="16" t="str">
        <f t="shared" si="3"/>
        <v>及格</v>
      </c>
      <c r="J15" s="16" t="str">
        <f t="shared" ref="J15:J32" si="5">IF(AND(G15&lt;=3,I15="及格"),"是","")</f>
        <v>是</v>
      </c>
      <c r="K15" s="21" t="s">
        <v>669</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s="3" customFormat="1" ht="15" customHeight="1">
      <c r="A16" s="19" t="s">
        <v>44</v>
      </c>
      <c r="B16" s="19" t="s">
        <v>7</v>
      </c>
      <c r="C16" s="19" t="s">
        <v>132</v>
      </c>
      <c r="D16" s="20" t="s">
        <v>133</v>
      </c>
      <c r="E16" s="20">
        <v>85.39</v>
      </c>
      <c r="F16" s="20">
        <f t="shared" si="4"/>
        <v>80.715999999999994</v>
      </c>
      <c r="G16" s="19">
        <f t="shared" ref="G16:G23" si="6">RANK(F16,$F$15:$F$23)</f>
        <v>2</v>
      </c>
      <c r="H16" s="19"/>
      <c r="I16" s="16" t="str">
        <f t="shared" si="3"/>
        <v>及格</v>
      </c>
      <c r="J16" s="16" t="str">
        <f t="shared" si="5"/>
        <v>是</v>
      </c>
      <c r="K16" s="21" t="s">
        <v>669</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s="3" customFormat="1" ht="15" customHeight="1">
      <c r="A17" s="19" t="s">
        <v>44</v>
      </c>
      <c r="B17" s="19" t="s">
        <v>7</v>
      </c>
      <c r="C17" s="19" t="s">
        <v>134</v>
      </c>
      <c r="D17" s="20" t="s">
        <v>135</v>
      </c>
      <c r="E17" s="20">
        <v>84.86</v>
      </c>
      <c r="F17" s="20">
        <f t="shared" si="4"/>
        <v>79.183999999999997</v>
      </c>
      <c r="G17" s="19">
        <f t="shared" si="6"/>
        <v>3</v>
      </c>
      <c r="H17" s="19"/>
      <c r="I17" s="16" t="str">
        <f t="shared" si="3"/>
        <v>及格</v>
      </c>
      <c r="J17" s="16" t="str">
        <f t="shared" si="5"/>
        <v>是</v>
      </c>
      <c r="K17" s="21" t="s">
        <v>669</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s="3" customFormat="1" ht="15" customHeight="1">
      <c r="A18" s="19" t="s">
        <v>44</v>
      </c>
      <c r="B18" s="19" t="s">
        <v>7</v>
      </c>
      <c r="C18" s="19" t="s">
        <v>136</v>
      </c>
      <c r="D18" s="20" t="s">
        <v>120</v>
      </c>
      <c r="E18" s="20">
        <v>73.930000000000007</v>
      </c>
      <c r="F18" s="20">
        <f t="shared" si="4"/>
        <v>74.572000000000003</v>
      </c>
      <c r="G18" s="19">
        <f t="shared" si="6"/>
        <v>6</v>
      </c>
      <c r="H18" s="19"/>
      <c r="I18" s="16" t="str">
        <f t="shared" si="3"/>
        <v>及格</v>
      </c>
      <c r="J18" s="16" t="str">
        <f t="shared" si="5"/>
        <v/>
      </c>
      <c r="K18" s="21" t="s">
        <v>669</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s="3" customFormat="1" ht="15" customHeight="1">
      <c r="A19" s="19" t="s">
        <v>44</v>
      </c>
      <c r="B19" s="19" t="s">
        <v>7</v>
      </c>
      <c r="C19" s="19" t="s">
        <v>137</v>
      </c>
      <c r="D19" s="20" t="s">
        <v>138</v>
      </c>
      <c r="E19" s="20">
        <v>74.709999999999994</v>
      </c>
      <c r="F19" s="20">
        <f t="shared" si="4"/>
        <v>74.524000000000001</v>
      </c>
      <c r="G19" s="19">
        <f t="shared" si="6"/>
        <v>7</v>
      </c>
      <c r="H19" s="19"/>
      <c r="I19" s="16" t="str">
        <f t="shared" si="3"/>
        <v>及格</v>
      </c>
      <c r="J19" s="16" t="str">
        <f t="shared" si="5"/>
        <v/>
      </c>
      <c r="K19" s="21" t="s">
        <v>669</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row r="20" spans="1:247" s="3" customFormat="1" ht="15" customHeight="1">
      <c r="A20" s="19" t="s">
        <v>44</v>
      </c>
      <c r="B20" s="19" t="s">
        <v>7</v>
      </c>
      <c r="C20" s="19" t="s">
        <v>139</v>
      </c>
      <c r="D20" s="20" t="s">
        <v>140</v>
      </c>
      <c r="E20" s="20">
        <v>76</v>
      </c>
      <c r="F20" s="20">
        <f t="shared" si="4"/>
        <v>74.92</v>
      </c>
      <c r="G20" s="19">
        <f t="shared" si="6"/>
        <v>5</v>
      </c>
      <c r="H20" s="19"/>
      <c r="I20" s="16" t="str">
        <f t="shared" si="3"/>
        <v>及格</v>
      </c>
      <c r="J20" s="16" t="str">
        <f t="shared" si="5"/>
        <v/>
      </c>
      <c r="K20" s="21" t="s">
        <v>669</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row>
    <row r="21" spans="1:247" s="3" customFormat="1" ht="15" customHeight="1">
      <c r="A21" s="19" t="s">
        <v>44</v>
      </c>
      <c r="B21" s="19" t="s">
        <v>7</v>
      </c>
      <c r="C21" s="19" t="s">
        <v>141</v>
      </c>
      <c r="D21" s="20" t="s">
        <v>142</v>
      </c>
      <c r="E21" s="20">
        <v>75.14</v>
      </c>
      <c r="F21" s="20">
        <f t="shared" si="4"/>
        <v>73.736000000000004</v>
      </c>
      <c r="G21" s="19">
        <f t="shared" si="6"/>
        <v>8</v>
      </c>
      <c r="H21" s="19"/>
      <c r="I21" s="16" t="str">
        <f t="shared" si="3"/>
        <v>及格</v>
      </c>
      <c r="J21" s="16" t="str">
        <f t="shared" si="5"/>
        <v/>
      </c>
      <c r="K21" s="21" t="s">
        <v>669</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row>
    <row r="22" spans="1:247" s="3" customFormat="1" ht="15" customHeight="1">
      <c r="A22" s="19" t="s">
        <v>44</v>
      </c>
      <c r="B22" s="19" t="s">
        <v>7</v>
      </c>
      <c r="C22" s="19" t="s">
        <v>143</v>
      </c>
      <c r="D22" s="20" t="s">
        <v>126</v>
      </c>
      <c r="E22" s="20">
        <v>78.680000000000007</v>
      </c>
      <c r="F22" s="20">
        <f t="shared" si="4"/>
        <v>75.031999999999996</v>
      </c>
      <c r="G22" s="19">
        <f t="shared" si="6"/>
        <v>4</v>
      </c>
      <c r="H22" s="19"/>
      <c r="I22" s="16" t="str">
        <f t="shared" si="3"/>
        <v>及格</v>
      </c>
      <c r="J22" s="16" t="str">
        <f t="shared" si="5"/>
        <v/>
      </c>
      <c r="K22" s="21" t="s">
        <v>669</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row>
    <row r="23" spans="1:247" s="3" customFormat="1" ht="15" customHeight="1">
      <c r="A23" s="19" t="s">
        <v>44</v>
      </c>
      <c r="B23" s="19" t="s">
        <v>7</v>
      </c>
      <c r="C23" s="19" t="s">
        <v>144</v>
      </c>
      <c r="D23" s="20" t="s">
        <v>129</v>
      </c>
      <c r="E23" s="20">
        <v>67.790000000000006</v>
      </c>
      <c r="F23" s="20">
        <f t="shared" si="4"/>
        <v>70.075999999999993</v>
      </c>
      <c r="G23" s="19">
        <f t="shared" si="6"/>
        <v>9</v>
      </c>
      <c r="H23" s="19"/>
      <c r="I23" s="16" t="str">
        <f t="shared" si="3"/>
        <v>及格</v>
      </c>
      <c r="J23" s="16" t="str">
        <f t="shared" si="5"/>
        <v/>
      </c>
      <c r="K23" s="21" t="s">
        <v>669</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row>
    <row r="24" spans="1:247" s="3" customFormat="1" ht="15" customHeight="1">
      <c r="A24" s="19" t="s">
        <v>45</v>
      </c>
      <c r="B24" s="19" t="s">
        <v>7</v>
      </c>
      <c r="C24" s="19" t="s">
        <v>145</v>
      </c>
      <c r="D24" s="20" t="s">
        <v>146</v>
      </c>
      <c r="E24" s="20">
        <v>86.07</v>
      </c>
      <c r="F24" s="20">
        <f t="shared" si="4"/>
        <v>86.867999999999995</v>
      </c>
      <c r="G24" s="19">
        <f>RANK(F24,$F$24:$F$32)</f>
        <v>1</v>
      </c>
      <c r="H24" s="19"/>
      <c r="I24" s="16" t="str">
        <f t="shared" si="3"/>
        <v>及格</v>
      </c>
      <c r="J24" s="16" t="str">
        <f t="shared" si="5"/>
        <v>是</v>
      </c>
      <c r="K24" s="21" t="s">
        <v>669</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row>
    <row r="25" spans="1:247" s="3" customFormat="1" ht="15" customHeight="1">
      <c r="A25" s="19" t="s">
        <v>45</v>
      </c>
      <c r="B25" s="19" t="s">
        <v>7</v>
      </c>
      <c r="C25" s="19" t="s">
        <v>147</v>
      </c>
      <c r="D25" s="20" t="s">
        <v>148</v>
      </c>
      <c r="E25" s="20">
        <v>83.21</v>
      </c>
      <c r="F25" s="20">
        <f t="shared" si="4"/>
        <v>84.283999999999992</v>
      </c>
      <c r="G25" s="19">
        <f t="shared" ref="G25:G32" si="7">RANK(F25,$F$24:$F$32)</f>
        <v>2</v>
      </c>
      <c r="H25" s="19"/>
      <c r="I25" s="16" t="str">
        <f t="shared" si="3"/>
        <v>及格</v>
      </c>
      <c r="J25" s="16" t="str">
        <f t="shared" si="5"/>
        <v>是</v>
      </c>
      <c r="K25" s="21" t="s">
        <v>669</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row>
    <row r="26" spans="1:247" s="3" customFormat="1" ht="15" customHeight="1">
      <c r="A26" s="19" t="s">
        <v>45</v>
      </c>
      <c r="B26" s="19" t="s">
        <v>7</v>
      </c>
      <c r="C26" s="19" t="s">
        <v>149</v>
      </c>
      <c r="D26" s="20" t="s">
        <v>150</v>
      </c>
      <c r="E26" s="20">
        <v>0</v>
      </c>
      <c r="F26" s="20">
        <f t="shared" si="4"/>
        <v>50.16</v>
      </c>
      <c r="G26" s="19">
        <f t="shared" si="7"/>
        <v>9</v>
      </c>
      <c r="H26" s="22" t="s">
        <v>663</v>
      </c>
      <c r="I26" s="16" t="str">
        <f t="shared" si="3"/>
        <v/>
      </c>
      <c r="J26" s="16" t="str">
        <f t="shared" si="5"/>
        <v/>
      </c>
      <c r="K26" s="21" t="s">
        <v>669</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row>
    <row r="27" spans="1:247" s="3" customFormat="1" ht="15" customHeight="1">
      <c r="A27" s="19" t="s">
        <v>45</v>
      </c>
      <c r="B27" s="19" t="s">
        <v>7</v>
      </c>
      <c r="C27" s="19" t="s">
        <v>151</v>
      </c>
      <c r="D27" s="20" t="s">
        <v>150</v>
      </c>
      <c r="E27" s="20">
        <v>80.709999999999994</v>
      </c>
      <c r="F27" s="20">
        <f t="shared" si="4"/>
        <v>82.443999999999988</v>
      </c>
      <c r="G27" s="19">
        <f t="shared" si="7"/>
        <v>4</v>
      </c>
      <c r="H27" s="19"/>
      <c r="I27" s="16" t="str">
        <f t="shared" si="3"/>
        <v>及格</v>
      </c>
      <c r="J27" s="16" t="str">
        <f t="shared" si="5"/>
        <v/>
      </c>
      <c r="K27" s="21" t="s">
        <v>669</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row>
    <row r="28" spans="1:247" s="5" customFormat="1" ht="15" customHeight="1">
      <c r="A28" s="19" t="s">
        <v>45</v>
      </c>
      <c r="B28" s="19" t="s">
        <v>7</v>
      </c>
      <c r="C28" s="19" t="s">
        <v>152</v>
      </c>
      <c r="D28" s="20" t="s">
        <v>153</v>
      </c>
      <c r="E28" s="20">
        <v>85.54</v>
      </c>
      <c r="F28" s="20">
        <f t="shared" si="4"/>
        <v>83.536000000000001</v>
      </c>
      <c r="G28" s="19">
        <f t="shared" si="7"/>
        <v>3</v>
      </c>
      <c r="H28" s="19"/>
      <c r="I28" s="16" t="str">
        <f t="shared" si="3"/>
        <v>及格</v>
      </c>
      <c r="J28" s="16" t="str">
        <f t="shared" si="5"/>
        <v>是</v>
      </c>
      <c r="K28" s="21" t="s">
        <v>669</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row>
    <row r="29" spans="1:247" s="3" customFormat="1" ht="15" customHeight="1">
      <c r="A29" s="19" t="s">
        <v>45</v>
      </c>
      <c r="B29" s="19" t="s">
        <v>7</v>
      </c>
      <c r="C29" s="19" t="s">
        <v>154</v>
      </c>
      <c r="D29" s="20" t="s">
        <v>155</v>
      </c>
      <c r="E29" s="20">
        <v>83.11</v>
      </c>
      <c r="F29" s="20">
        <f t="shared" si="4"/>
        <v>81.963999999999999</v>
      </c>
      <c r="G29" s="19">
        <f t="shared" si="7"/>
        <v>5</v>
      </c>
      <c r="H29" s="19"/>
      <c r="I29" s="16" t="str">
        <f t="shared" si="3"/>
        <v>及格</v>
      </c>
      <c r="J29" s="16" t="str">
        <f t="shared" si="5"/>
        <v/>
      </c>
      <c r="K29" s="21" t="s">
        <v>669</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row>
    <row r="30" spans="1:247" s="3" customFormat="1" ht="15" customHeight="1">
      <c r="A30" s="19" t="s">
        <v>45</v>
      </c>
      <c r="B30" s="19" t="s">
        <v>7</v>
      </c>
      <c r="C30" s="19" t="s">
        <v>156</v>
      </c>
      <c r="D30" s="20" t="s">
        <v>157</v>
      </c>
      <c r="E30" s="20">
        <v>83.43</v>
      </c>
      <c r="F30" s="20">
        <f t="shared" si="4"/>
        <v>80.772000000000006</v>
      </c>
      <c r="G30" s="19">
        <f t="shared" si="7"/>
        <v>7</v>
      </c>
      <c r="H30" s="19"/>
      <c r="I30" s="16" t="str">
        <f t="shared" si="3"/>
        <v>及格</v>
      </c>
      <c r="J30" s="16" t="str">
        <f t="shared" si="5"/>
        <v/>
      </c>
      <c r="K30" s="21" t="s">
        <v>669</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row>
    <row r="31" spans="1:247" s="3" customFormat="1" ht="15" customHeight="1">
      <c r="A31" s="19" t="s">
        <v>45</v>
      </c>
      <c r="B31" s="19" t="s">
        <v>7</v>
      </c>
      <c r="C31" s="19" t="s">
        <v>158</v>
      </c>
      <c r="D31" s="20" t="s">
        <v>114</v>
      </c>
      <c r="E31" s="20">
        <v>85.89</v>
      </c>
      <c r="F31" s="20">
        <f t="shared" si="4"/>
        <v>81.156000000000006</v>
      </c>
      <c r="G31" s="19">
        <f t="shared" si="7"/>
        <v>6</v>
      </c>
      <c r="H31" s="19"/>
      <c r="I31" s="16" t="str">
        <f t="shared" si="3"/>
        <v>及格</v>
      </c>
      <c r="J31" s="16" t="str">
        <f t="shared" si="5"/>
        <v/>
      </c>
      <c r="K31" s="21" t="s">
        <v>669</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row>
    <row r="32" spans="1:247" s="3" customFormat="1" ht="15" customHeight="1">
      <c r="A32" s="19" t="s">
        <v>45</v>
      </c>
      <c r="B32" s="19" t="s">
        <v>7</v>
      </c>
      <c r="C32" s="19" t="s">
        <v>159</v>
      </c>
      <c r="D32" s="20" t="s">
        <v>114</v>
      </c>
      <c r="E32" s="20">
        <v>84.25</v>
      </c>
      <c r="F32" s="20">
        <f t="shared" si="4"/>
        <v>80.5</v>
      </c>
      <c r="G32" s="19">
        <f t="shared" si="7"/>
        <v>8</v>
      </c>
      <c r="H32" s="19"/>
      <c r="I32" s="16" t="str">
        <f t="shared" si="3"/>
        <v>及格</v>
      </c>
      <c r="J32" s="16" t="str">
        <f t="shared" si="5"/>
        <v/>
      </c>
      <c r="K32" s="21" t="s">
        <v>669</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row>
    <row r="33" spans="1:247" s="3" customFormat="1" ht="15" customHeight="1">
      <c r="A33" s="19" t="s">
        <v>46</v>
      </c>
      <c r="B33" s="19" t="s">
        <v>5</v>
      </c>
      <c r="C33" s="19" t="s">
        <v>160</v>
      </c>
      <c r="D33" s="20" t="s">
        <v>161</v>
      </c>
      <c r="E33" s="20">
        <v>75.959999999999994</v>
      </c>
      <c r="F33" s="20">
        <f t="shared" si="4"/>
        <v>74.304000000000002</v>
      </c>
      <c r="G33" s="19">
        <f>RANK(F33,$F$33:$F$38)</f>
        <v>2</v>
      </c>
      <c r="H33" s="19"/>
      <c r="I33" s="16" t="str">
        <f t="shared" si="3"/>
        <v>及格</v>
      </c>
      <c r="J33" s="16" t="str">
        <f t="shared" ref="J33:J38" si="8">IF(AND(G33&lt;=2,I33="及格"),"是","")</f>
        <v>是</v>
      </c>
      <c r="K33" s="21" t="s">
        <v>669</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row>
    <row r="34" spans="1:247" s="3" customFormat="1" ht="15" customHeight="1">
      <c r="A34" s="19" t="s">
        <v>46</v>
      </c>
      <c r="B34" s="19" t="s">
        <v>5</v>
      </c>
      <c r="C34" s="19" t="s">
        <v>162</v>
      </c>
      <c r="D34" s="20" t="s">
        <v>129</v>
      </c>
      <c r="E34" s="20">
        <v>80.680000000000007</v>
      </c>
      <c r="F34" s="20">
        <f t="shared" si="4"/>
        <v>75.231999999999999</v>
      </c>
      <c r="G34" s="19">
        <f t="shared" ref="G34:G38" si="9">RANK(F34,$F$33:$F$38)</f>
        <v>1</v>
      </c>
      <c r="H34" s="19"/>
      <c r="I34" s="16" t="str">
        <f t="shared" si="3"/>
        <v>及格</v>
      </c>
      <c r="J34" s="16" t="str">
        <f t="shared" si="8"/>
        <v>是</v>
      </c>
      <c r="K34" s="21" t="s">
        <v>669</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row>
    <row r="35" spans="1:247" s="3" customFormat="1" ht="15" customHeight="1">
      <c r="A35" s="19" t="s">
        <v>46</v>
      </c>
      <c r="B35" s="19" t="s">
        <v>5</v>
      </c>
      <c r="C35" s="19" t="s">
        <v>163</v>
      </c>
      <c r="D35" s="20" t="s">
        <v>164</v>
      </c>
      <c r="E35" s="20">
        <v>74.39</v>
      </c>
      <c r="F35" s="20">
        <f t="shared" si="4"/>
        <v>71.996000000000009</v>
      </c>
      <c r="G35" s="19">
        <f t="shared" si="9"/>
        <v>3</v>
      </c>
      <c r="H35" s="19"/>
      <c r="I35" s="16" t="str">
        <f t="shared" si="3"/>
        <v>及格</v>
      </c>
      <c r="J35" s="16" t="str">
        <f t="shared" si="8"/>
        <v/>
      </c>
      <c r="K35" s="21" t="s">
        <v>669</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row>
    <row r="36" spans="1:247" s="7" customFormat="1" ht="14.25" customHeight="1">
      <c r="A36" s="19" t="s">
        <v>46</v>
      </c>
      <c r="B36" s="19" t="s">
        <v>5</v>
      </c>
      <c r="C36" s="19" t="s">
        <v>165</v>
      </c>
      <c r="D36" s="20" t="s">
        <v>166</v>
      </c>
      <c r="E36" s="20">
        <v>73.64</v>
      </c>
      <c r="F36" s="20">
        <f t="shared" si="4"/>
        <v>70.73599999999999</v>
      </c>
      <c r="G36" s="19">
        <f t="shared" si="9"/>
        <v>5</v>
      </c>
      <c r="H36" s="19"/>
      <c r="I36" s="16" t="str">
        <f t="shared" si="3"/>
        <v>及格</v>
      </c>
      <c r="J36" s="16" t="str">
        <f t="shared" si="8"/>
        <v/>
      </c>
      <c r="K36" s="21" t="s">
        <v>669</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row>
    <row r="37" spans="1:247" s="3" customFormat="1" ht="15" customHeight="1">
      <c r="A37" s="19" t="s">
        <v>46</v>
      </c>
      <c r="B37" s="19" t="s">
        <v>5</v>
      </c>
      <c r="C37" s="19" t="s">
        <v>167</v>
      </c>
      <c r="D37" s="20" t="s">
        <v>168</v>
      </c>
      <c r="E37" s="20">
        <v>71.61</v>
      </c>
      <c r="F37" s="20">
        <f t="shared" si="4"/>
        <v>68.843999999999994</v>
      </c>
      <c r="G37" s="19">
        <f t="shared" si="9"/>
        <v>6</v>
      </c>
      <c r="H37" s="19"/>
      <c r="I37" s="16" t="str">
        <f t="shared" si="3"/>
        <v>及格</v>
      </c>
      <c r="J37" s="16" t="str">
        <f t="shared" si="8"/>
        <v/>
      </c>
      <c r="K37" s="21" t="s">
        <v>669</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row>
    <row r="38" spans="1:247" s="3" customFormat="1" ht="15" customHeight="1">
      <c r="A38" s="19" t="s">
        <v>46</v>
      </c>
      <c r="B38" s="19" t="s">
        <v>5</v>
      </c>
      <c r="C38" s="19" t="s">
        <v>169</v>
      </c>
      <c r="D38" s="20" t="s">
        <v>170</v>
      </c>
      <c r="E38" s="20">
        <v>78.290000000000006</v>
      </c>
      <c r="F38" s="20">
        <f t="shared" si="4"/>
        <v>71.156000000000006</v>
      </c>
      <c r="G38" s="19">
        <f t="shared" si="9"/>
        <v>4</v>
      </c>
      <c r="H38" s="19"/>
      <c r="I38" s="16" t="str">
        <f t="shared" si="3"/>
        <v>及格</v>
      </c>
      <c r="J38" s="16" t="str">
        <f t="shared" si="8"/>
        <v/>
      </c>
      <c r="K38" s="21" t="s">
        <v>669</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row>
    <row r="39" spans="1:247" s="3" customFormat="1" ht="15" customHeight="1">
      <c r="A39" s="19" t="s">
        <v>47</v>
      </c>
      <c r="B39" s="19" t="s">
        <v>38</v>
      </c>
      <c r="C39" s="19" t="s">
        <v>171</v>
      </c>
      <c r="D39" s="20" t="s">
        <v>172</v>
      </c>
      <c r="E39" s="20">
        <v>79.319999999999993</v>
      </c>
      <c r="F39" s="20">
        <f t="shared" si="4"/>
        <v>81.287999999999997</v>
      </c>
      <c r="G39" s="19">
        <f>RANK(F39,$F$39:$F$51)</f>
        <v>1</v>
      </c>
      <c r="H39" s="19"/>
      <c r="I39" s="16" t="str">
        <f t="shared" si="3"/>
        <v>及格</v>
      </c>
      <c r="J39" s="16" t="str">
        <f t="shared" ref="J39:J51" si="10">IF(AND(G39&lt;=4,I39="及格"),"是","")</f>
        <v>是</v>
      </c>
      <c r="K39" s="21" t="s">
        <v>669</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row>
    <row r="40" spans="1:247" s="3" customFormat="1" ht="15" customHeight="1">
      <c r="A40" s="19" t="s">
        <v>47</v>
      </c>
      <c r="B40" s="19" t="s">
        <v>38</v>
      </c>
      <c r="C40" s="19" t="s">
        <v>173</v>
      </c>
      <c r="D40" s="20" t="s">
        <v>174</v>
      </c>
      <c r="E40" s="20">
        <v>76.459999999999994</v>
      </c>
      <c r="F40" s="20">
        <f t="shared" si="4"/>
        <v>79.543999999999997</v>
      </c>
      <c r="G40" s="19">
        <f t="shared" ref="G40:G51" si="11">RANK(F40,$F$39:$F$51)</f>
        <v>5</v>
      </c>
      <c r="H40" s="19"/>
      <c r="I40" s="16" t="str">
        <f t="shared" si="3"/>
        <v>及格</v>
      </c>
      <c r="J40" s="16" t="str">
        <f t="shared" si="10"/>
        <v/>
      </c>
      <c r="K40" s="21" t="s">
        <v>669</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row>
    <row r="41" spans="1:247" s="7" customFormat="1" ht="15" customHeight="1">
      <c r="A41" s="19" t="s">
        <v>47</v>
      </c>
      <c r="B41" s="19" t="s">
        <v>38</v>
      </c>
      <c r="C41" s="19" t="s">
        <v>175</v>
      </c>
      <c r="D41" s="20" t="s">
        <v>176</v>
      </c>
      <c r="E41" s="20">
        <v>80.86</v>
      </c>
      <c r="F41" s="20">
        <f t="shared" si="4"/>
        <v>80.463999999999999</v>
      </c>
      <c r="G41" s="19">
        <f t="shared" si="11"/>
        <v>2</v>
      </c>
      <c r="H41" s="19"/>
      <c r="I41" s="16" t="str">
        <f t="shared" si="3"/>
        <v>及格</v>
      </c>
      <c r="J41" s="16" t="str">
        <f t="shared" si="10"/>
        <v>是</v>
      </c>
      <c r="K41" s="21" t="s">
        <v>669</v>
      </c>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row>
    <row r="42" spans="1:247" s="7" customFormat="1" ht="15" customHeight="1">
      <c r="A42" s="19" t="s">
        <v>47</v>
      </c>
      <c r="B42" s="19" t="s">
        <v>38</v>
      </c>
      <c r="C42" s="19" t="s">
        <v>177</v>
      </c>
      <c r="D42" s="20" t="s">
        <v>178</v>
      </c>
      <c r="E42" s="20">
        <v>77.569999999999993</v>
      </c>
      <c r="F42" s="20">
        <f t="shared" si="4"/>
        <v>78.787999999999997</v>
      </c>
      <c r="G42" s="19">
        <f t="shared" si="11"/>
        <v>6</v>
      </c>
      <c r="H42" s="19"/>
      <c r="I42" s="16" t="str">
        <f t="shared" si="3"/>
        <v>及格</v>
      </c>
      <c r="J42" s="16" t="str">
        <f t="shared" si="10"/>
        <v/>
      </c>
      <c r="K42" s="21" t="s">
        <v>669</v>
      </c>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row>
    <row r="43" spans="1:247" s="7" customFormat="1" ht="15" customHeight="1">
      <c r="A43" s="19" t="s">
        <v>47</v>
      </c>
      <c r="B43" s="19" t="s">
        <v>38</v>
      </c>
      <c r="C43" s="19" t="s">
        <v>179</v>
      </c>
      <c r="D43" s="20" t="s">
        <v>157</v>
      </c>
      <c r="E43" s="20">
        <v>80.86</v>
      </c>
      <c r="F43" s="20">
        <f t="shared" si="4"/>
        <v>79.744</v>
      </c>
      <c r="G43" s="19">
        <f t="shared" si="11"/>
        <v>4</v>
      </c>
      <c r="H43" s="19"/>
      <c r="I43" s="16" t="str">
        <f t="shared" si="3"/>
        <v>及格</v>
      </c>
      <c r="J43" s="16" t="str">
        <f t="shared" si="10"/>
        <v>是</v>
      </c>
      <c r="K43" s="21" t="s">
        <v>669</v>
      </c>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row>
    <row r="44" spans="1:247" s="7" customFormat="1" ht="15" customHeight="1">
      <c r="A44" s="19" t="s">
        <v>47</v>
      </c>
      <c r="B44" s="19" t="s">
        <v>38</v>
      </c>
      <c r="C44" s="19" t="s">
        <v>180</v>
      </c>
      <c r="D44" s="20" t="s">
        <v>181</v>
      </c>
      <c r="E44" s="20">
        <v>74.25</v>
      </c>
      <c r="F44" s="20">
        <f t="shared" si="4"/>
        <v>75.66</v>
      </c>
      <c r="G44" s="19">
        <f t="shared" si="11"/>
        <v>9</v>
      </c>
      <c r="H44" s="19"/>
      <c r="I44" s="16" t="str">
        <f t="shared" si="3"/>
        <v>及格</v>
      </c>
      <c r="J44" s="16" t="str">
        <f t="shared" si="10"/>
        <v/>
      </c>
      <c r="K44" s="21" t="s">
        <v>669</v>
      </c>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row>
    <row r="45" spans="1:247" s="7" customFormat="1" ht="15" customHeight="1">
      <c r="A45" s="19" t="s">
        <v>47</v>
      </c>
      <c r="B45" s="19" t="s">
        <v>38</v>
      </c>
      <c r="C45" s="19" t="s">
        <v>182</v>
      </c>
      <c r="D45" s="20" t="s">
        <v>116</v>
      </c>
      <c r="E45" s="20">
        <v>77.290000000000006</v>
      </c>
      <c r="F45" s="20">
        <f t="shared" si="4"/>
        <v>76.756</v>
      </c>
      <c r="G45" s="19">
        <f t="shared" si="11"/>
        <v>8</v>
      </c>
      <c r="H45" s="19"/>
      <c r="I45" s="16" t="str">
        <f t="shared" si="3"/>
        <v>及格</v>
      </c>
      <c r="J45" s="16" t="str">
        <f t="shared" si="10"/>
        <v/>
      </c>
      <c r="K45" s="21" t="s">
        <v>669</v>
      </c>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row>
    <row r="46" spans="1:247" s="3" customFormat="1" ht="15" customHeight="1">
      <c r="A46" s="19" t="s">
        <v>47</v>
      </c>
      <c r="B46" s="19" t="s">
        <v>38</v>
      </c>
      <c r="C46" s="19" t="s">
        <v>183</v>
      </c>
      <c r="D46" s="20" t="s">
        <v>118</v>
      </c>
      <c r="E46" s="20">
        <v>78.819999999999993</v>
      </c>
      <c r="F46" s="20">
        <f t="shared" si="4"/>
        <v>77.007999999999996</v>
      </c>
      <c r="G46" s="19">
        <f t="shared" si="11"/>
        <v>7</v>
      </c>
      <c r="H46" s="19"/>
      <c r="I46" s="16" t="str">
        <f t="shared" si="3"/>
        <v>及格</v>
      </c>
      <c r="J46" s="16" t="str">
        <f t="shared" si="10"/>
        <v/>
      </c>
      <c r="K46" s="21" t="s">
        <v>669</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row>
    <row r="47" spans="1:247" s="7" customFormat="1" ht="15" customHeight="1">
      <c r="A47" s="19" t="s">
        <v>47</v>
      </c>
      <c r="B47" s="19" t="s">
        <v>38</v>
      </c>
      <c r="C47" s="19" t="s">
        <v>184</v>
      </c>
      <c r="D47" s="20" t="s">
        <v>185</v>
      </c>
      <c r="E47" s="20">
        <v>86.71</v>
      </c>
      <c r="F47" s="20">
        <f t="shared" si="4"/>
        <v>80.043999999999983</v>
      </c>
      <c r="G47" s="19">
        <f t="shared" si="11"/>
        <v>3</v>
      </c>
      <c r="H47" s="19"/>
      <c r="I47" s="16" t="str">
        <f t="shared" si="3"/>
        <v>及格</v>
      </c>
      <c r="J47" s="16" t="str">
        <f t="shared" si="10"/>
        <v>是</v>
      </c>
      <c r="K47" s="21" t="s">
        <v>669</v>
      </c>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row>
    <row r="48" spans="1:247" s="7" customFormat="1" ht="15" customHeight="1">
      <c r="A48" s="19" t="s">
        <v>47</v>
      </c>
      <c r="B48" s="19" t="s">
        <v>38</v>
      </c>
      <c r="C48" s="19" t="s">
        <v>186</v>
      </c>
      <c r="D48" s="20" t="s">
        <v>187</v>
      </c>
      <c r="E48" s="20">
        <v>70.11</v>
      </c>
      <c r="F48" s="20">
        <f t="shared" si="4"/>
        <v>73.164000000000001</v>
      </c>
      <c r="G48" s="19">
        <f t="shared" si="11"/>
        <v>13</v>
      </c>
      <c r="H48" s="19"/>
      <c r="I48" s="16" t="str">
        <f t="shared" si="3"/>
        <v>及格</v>
      </c>
      <c r="J48" s="16" t="str">
        <f t="shared" si="10"/>
        <v/>
      </c>
      <c r="K48" s="21" t="s">
        <v>669</v>
      </c>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row>
    <row r="49" spans="1:247" s="3" customFormat="1" ht="15" customHeight="1">
      <c r="A49" s="19" t="s">
        <v>47</v>
      </c>
      <c r="B49" s="19" t="s">
        <v>38</v>
      </c>
      <c r="C49" s="19" t="s">
        <v>188</v>
      </c>
      <c r="D49" s="20" t="s">
        <v>120</v>
      </c>
      <c r="E49" s="20">
        <v>76.290000000000006</v>
      </c>
      <c r="F49" s="20">
        <f t="shared" si="4"/>
        <v>75.516000000000005</v>
      </c>
      <c r="G49" s="19">
        <f t="shared" si="11"/>
        <v>11</v>
      </c>
      <c r="H49" s="19"/>
      <c r="I49" s="16" t="str">
        <f t="shared" si="3"/>
        <v>及格</v>
      </c>
      <c r="J49" s="16" t="str">
        <f t="shared" si="10"/>
        <v/>
      </c>
      <c r="K49" s="21" t="s">
        <v>669</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s="3" customFormat="1" ht="15" customHeight="1">
      <c r="A50" s="19" t="s">
        <v>47</v>
      </c>
      <c r="B50" s="19" t="s">
        <v>38</v>
      </c>
      <c r="C50" s="19" t="s">
        <v>189</v>
      </c>
      <c r="D50" s="20" t="s">
        <v>120</v>
      </c>
      <c r="E50" s="20">
        <v>76.569999999999993</v>
      </c>
      <c r="F50" s="20">
        <f t="shared" si="4"/>
        <v>75.628</v>
      </c>
      <c r="G50" s="19">
        <f t="shared" si="11"/>
        <v>10</v>
      </c>
      <c r="H50" s="19"/>
      <c r="I50" s="16" t="str">
        <f t="shared" si="3"/>
        <v>及格</v>
      </c>
      <c r="J50" s="16" t="str">
        <f t="shared" si="10"/>
        <v/>
      </c>
      <c r="K50" s="21" t="s">
        <v>669</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7" s="7" customFormat="1" ht="15" customHeight="1">
      <c r="A51" s="19" t="s">
        <v>47</v>
      </c>
      <c r="B51" s="19" t="s">
        <v>38</v>
      </c>
      <c r="C51" s="19" t="s">
        <v>190</v>
      </c>
      <c r="D51" s="20" t="s">
        <v>120</v>
      </c>
      <c r="E51" s="20">
        <v>74.209999999999994</v>
      </c>
      <c r="F51" s="20">
        <f t="shared" si="4"/>
        <v>74.683999999999997</v>
      </c>
      <c r="G51" s="19">
        <f t="shared" si="11"/>
        <v>12</v>
      </c>
      <c r="H51" s="19"/>
      <c r="I51" s="16" t="str">
        <f t="shared" si="3"/>
        <v>及格</v>
      </c>
      <c r="J51" s="16" t="str">
        <f t="shared" si="10"/>
        <v/>
      </c>
      <c r="K51" s="21" t="s">
        <v>669</v>
      </c>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row>
    <row r="52" spans="1:247" s="3" customFormat="1" ht="15" customHeight="1">
      <c r="A52" s="19" t="s">
        <v>48</v>
      </c>
      <c r="B52" s="19" t="s">
        <v>5</v>
      </c>
      <c r="C52" s="19" t="s">
        <v>191</v>
      </c>
      <c r="D52" s="20" t="s">
        <v>140</v>
      </c>
      <c r="E52" s="20">
        <v>77.790000000000006</v>
      </c>
      <c r="F52" s="20">
        <f t="shared" si="4"/>
        <v>75.63600000000001</v>
      </c>
      <c r="G52" s="19">
        <f>RANK(F52,$F$52:$F$57)</f>
        <v>5</v>
      </c>
      <c r="H52" s="19"/>
      <c r="I52" s="16" t="str">
        <f t="shared" si="3"/>
        <v>及格</v>
      </c>
      <c r="J52" s="16" t="str">
        <f t="shared" ref="J52:J57" si="12">IF(AND(G52&lt;=2,I52="及格"),"是","")</f>
        <v/>
      </c>
      <c r="K52" s="21" t="s">
        <v>669</v>
      </c>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row>
    <row r="53" spans="1:247" s="3" customFormat="1" ht="15" customHeight="1">
      <c r="A53" s="19" t="s">
        <v>48</v>
      </c>
      <c r="B53" s="19" t="s">
        <v>5</v>
      </c>
      <c r="C53" s="19" t="s">
        <v>192</v>
      </c>
      <c r="D53" s="20" t="s">
        <v>193</v>
      </c>
      <c r="E53" s="20">
        <v>80.209999999999994</v>
      </c>
      <c r="F53" s="20">
        <f t="shared" si="4"/>
        <v>78.163999999999987</v>
      </c>
      <c r="G53" s="19">
        <f t="shared" ref="G53:G57" si="13">RANK(F53,$F$52:$F$57)</f>
        <v>3</v>
      </c>
      <c r="H53" s="19"/>
      <c r="I53" s="16" t="str">
        <f t="shared" si="3"/>
        <v>及格</v>
      </c>
      <c r="J53" s="16" t="str">
        <f t="shared" si="12"/>
        <v/>
      </c>
      <c r="K53" s="21" t="s">
        <v>669</v>
      </c>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row>
    <row r="54" spans="1:247" s="3" customFormat="1" ht="15" customHeight="1">
      <c r="A54" s="19" t="s">
        <v>48</v>
      </c>
      <c r="B54" s="19" t="s">
        <v>5</v>
      </c>
      <c r="C54" s="19" t="s">
        <v>194</v>
      </c>
      <c r="D54" s="20" t="s">
        <v>116</v>
      </c>
      <c r="E54" s="20">
        <v>72.069999999999993</v>
      </c>
      <c r="F54" s="20">
        <f t="shared" si="4"/>
        <v>74.668000000000006</v>
      </c>
      <c r="G54" s="19">
        <f t="shared" si="13"/>
        <v>6</v>
      </c>
      <c r="H54" s="19"/>
      <c r="I54" s="16" t="str">
        <f t="shared" si="3"/>
        <v>及格</v>
      </c>
      <c r="J54" s="16" t="str">
        <f t="shared" si="12"/>
        <v/>
      </c>
      <c r="K54" s="21" t="s">
        <v>669</v>
      </c>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row>
    <row r="55" spans="1:247" s="7" customFormat="1" ht="15" customHeight="1">
      <c r="A55" s="19" t="s">
        <v>48</v>
      </c>
      <c r="B55" s="19" t="s">
        <v>5</v>
      </c>
      <c r="C55" s="23" t="s">
        <v>662</v>
      </c>
      <c r="D55" s="20" t="s">
        <v>195</v>
      </c>
      <c r="E55" s="20">
        <v>87.32</v>
      </c>
      <c r="F55" s="20">
        <f t="shared" si="4"/>
        <v>80.647999999999996</v>
      </c>
      <c r="G55" s="19">
        <f t="shared" si="13"/>
        <v>1</v>
      </c>
      <c r="H55" s="19"/>
      <c r="I55" s="16" t="str">
        <f t="shared" si="3"/>
        <v>及格</v>
      </c>
      <c r="J55" s="16" t="str">
        <f t="shared" si="12"/>
        <v>是</v>
      </c>
      <c r="K55" s="21" t="s">
        <v>669</v>
      </c>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row>
    <row r="56" spans="1:247" s="3" customFormat="1" ht="15" customHeight="1">
      <c r="A56" s="19" t="s">
        <v>48</v>
      </c>
      <c r="B56" s="19" t="s">
        <v>5</v>
      </c>
      <c r="C56" s="19" t="s">
        <v>196</v>
      </c>
      <c r="D56" s="20" t="s">
        <v>197</v>
      </c>
      <c r="E56" s="20">
        <v>75.430000000000007</v>
      </c>
      <c r="F56" s="20">
        <f t="shared" si="4"/>
        <v>75.772000000000006</v>
      </c>
      <c r="G56" s="19">
        <f t="shared" si="13"/>
        <v>4</v>
      </c>
      <c r="H56" s="19"/>
      <c r="I56" s="16" t="str">
        <f t="shared" si="3"/>
        <v>及格</v>
      </c>
      <c r="J56" s="16" t="str">
        <f t="shared" si="12"/>
        <v/>
      </c>
      <c r="K56" s="21" t="s">
        <v>669</v>
      </c>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row>
    <row r="57" spans="1:247" s="7" customFormat="1" ht="15" customHeight="1">
      <c r="A57" s="19" t="s">
        <v>48</v>
      </c>
      <c r="B57" s="19" t="s">
        <v>5</v>
      </c>
      <c r="C57" s="19" t="s">
        <v>198</v>
      </c>
      <c r="D57" s="20" t="s">
        <v>197</v>
      </c>
      <c r="E57" s="20">
        <v>81.5</v>
      </c>
      <c r="F57" s="20">
        <f t="shared" si="4"/>
        <v>78.2</v>
      </c>
      <c r="G57" s="19">
        <f t="shared" si="13"/>
        <v>2</v>
      </c>
      <c r="H57" s="19"/>
      <c r="I57" s="16" t="str">
        <f t="shared" si="3"/>
        <v>及格</v>
      </c>
      <c r="J57" s="16" t="str">
        <f t="shared" si="12"/>
        <v>是</v>
      </c>
      <c r="K57" s="21" t="s">
        <v>669</v>
      </c>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row>
    <row r="58" spans="1:247" s="3" customFormat="1" ht="15" customHeight="1">
      <c r="A58" s="19" t="s">
        <v>49</v>
      </c>
      <c r="B58" s="19" t="s">
        <v>14</v>
      </c>
      <c r="C58" s="19" t="s">
        <v>199</v>
      </c>
      <c r="D58" s="20" t="s">
        <v>200</v>
      </c>
      <c r="E58" s="20">
        <v>79.709999999999994</v>
      </c>
      <c r="F58" s="20">
        <f t="shared" si="4"/>
        <v>83.603999999999999</v>
      </c>
      <c r="G58" s="19">
        <f>RANK(F58,$F$58:$F$60)</f>
        <v>2</v>
      </c>
      <c r="H58" s="19"/>
      <c r="I58" s="16" t="str">
        <f t="shared" si="3"/>
        <v>及格</v>
      </c>
      <c r="J58" s="16" t="str">
        <f>IF(AND(G58&lt;=1,I58="及格"),"是","")</f>
        <v/>
      </c>
      <c r="K58" s="21" t="s">
        <v>669</v>
      </c>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row>
    <row r="59" spans="1:247" s="3" customFormat="1" ht="15" customHeight="1">
      <c r="A59" s="19" t="s">
        <v>49</v>
      </c>
      <c r="B59" s="19" t="s">
        <v>14</v>
      </c>
      <c r="C59" s="19" t="s">
        <v>201</v>
      </c>
      <c r="D59" s="20" t="s">
        <v>202</v>
      </c>
      <c r="E59" s="20">
        <v>84.86</v>
      </c>
      <c r="F59" s="20">
        <f t="shared" si="4"/>
        <v>85.304000000000002</v>
      </c>
      <c r="G59" s="19">
        <f t="shared" ref="G59:G60" si="14">RANK(F59,$F$58:$F$60)</f>
        <v>1</v>
      </c>
      <c r="H59" s="19"/>
      <c r="I59" s="16" t="str">
        <f t="shared" si="3"/>
        <v>及格</v>
      </c>
      <c r="J59" s="16" t="str">
        <f>IF(AND(G59&lt;=1,I59="及格"),"是","")</f>
        <v>是</v>
      </c>
      <c r="K59" s="21" t="s">
        <v>669</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row>
    <row r="60" spans="1:247" s="3" customFormat="1" ht="15" customHeight="1">
      <c r="A60" s="19" t="s">
        <v>49</v>
      </c>
      <c r="B60" s="19" t="s">
        <v>14</v>
      </c>
      <c r="C60" s="19" t="s">
        <v>203</v>
      </c>
      <c r="D60" s="20" t="s">
        <v>204</v>
      </c>
      <c r="E60" s="20">
        <v>80.75</v>
      </c>
      <c r="F60" s="20">
        <f t="shared" si="4"/>
        <v>80.900000000000006</v>
      </c>
      <c r="G60" s="19">
        <f t="shared" si="14"/>
        <v>3</v>
      </c>
      <c r="H60" s="19"/>
      <c r="I60" s="16" t="str">
        <f t="shared" si="3"/>
        <v>及格</v>
      </c>
      <c r="J60" s="16" t="str">
        <f>IF(AND(G60&lt;=1,I60="及格"),"是","")</f>
        <v/>
      </c>
      <c r="K60" s="21" t="s">
        <v>669</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row>
    <row r="61" spans="1:247" s="3" customFormat="1" ht="15" customHeight="1">
      <c r="A61" s="19" t="s">
        <v>50</v>
      </c>
      <c r="B61" s="19" t="s">
        <v>38</v>
      </c>
      <c r="C61" s="19" t="s">
        <v>205</v>
      </c>
      <c r="D61" s="20" t="s">
        <v>206</v>
      </c>
      <c r="E61" s="20">
        <v>81.209999999999994</v>
      </c>
      <c r="F61" s="20">
        <f t="shared" si="4"/>
        <v>74.963999999999999</v>
      </c>
      <c r="G61" s="19">
        <f>RANK(F61,$F$61:$F$61)</f>
        <v>1</v>
      </c>
      <c r="H61" s="19"/>
      <c r="I61" s="16" t="str">
        <f t="shared" si="3"/>
        <v>及格</v>
      </c>
      <c r="J61" s="16" t="str">
        <f>IF(AND(G61&lt;=4,I61="及格"),"是","")</f>
        <v>是</v>
      </c>
      <c r="K61" s="21" t="s">
        <v>669</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row>
    <row r="62" spans="1:247" s="3" customFormat="1" ht="15" customHeight="1">
      <c r="A62" s="19" t="s">
        <v>51</v>
      </c>
      <c r="B62" s="19" t="s">
        <v>7</v>
      </c>
      <c r="C62" s="19" t="s">
        <v>207</v>
      </c>
      <c r="D62" s="20" t="s">
        <v>208</v>
      </c>
      <c r="E62" s="20">
        <v>78.36</v>
      </c>
      <c r="F62" s="20">
        <f t="shared" si="4"/>
        <v>71.664000000000001</v>
      </c>
      <c r="G62" s="19">
        <f>RANK(F62,$F$62:$F$62)</f>
        <v>1</v>
      </c>
      <c r="H62" s="19"/>
      <c r="I62" s="16" t="str">
        <f t="shared" si="3"/>
        <v>及格</v>
      </c>
      <c r="J62" s="16" t="str">
        <f>IF(AND(G62&lt;=3,I62="及格"),"是","")</f>
        <v>是</v>
      </c>
      <c r="K62" s="21" t="s">
        <v>669</v>
      </c>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row>
    <row r="63" spans="1:247" s="7" customFormat="1" ht="15" customHeight="1">
      <c r="A63" s="19" t="s">
        <v>52</v>
      </c>
      <c r="B63" s="19" t="s">
        <v>38</v>
      </c>
      <c r="C63" s="19" t="s">
        <v>209</v>
      </c>
      <c r="D63" s="20" t="s">
        <v>210</v>
      </c>
      <c r="E63" s="20">
        <v>79.25</v>
      </c>
      <c r="F63" s="20">
        <f t="shared" si="4"/>
        <v>78.97999999999999</v>
      </c>
      <c r="G63" s="19">
        <f>RANK(F63,$F$63:$F$65)</f>
        <v>2</v>
      </c>
      <c r="H63" s="19"/>
      <c r="I63" s="16" t="str">
        <f t="shared" si="3"/>
        <v>及格</v>
      </c>
      <c r="J63" s="16" t="str">
        <f>IF(AND(G63&lt;=4,I63="及格"),"是","")</f>
        <v>是</v>
      </c>
      <c r="K63" s="21" t="s">
        <v>669</v>
      </c>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row>
    <row r="64" spans="1:247" s="3" customFormat="1" ht="15" customHeight="1">
      <c r="A64" s="19" t="s">
        <v>52</v>
      </c>
      <c r="B64" s="19" t="s">
        <v>38</v>
      </c>
      <c r="C64" s="19" t="s">
        <v>211</v>
      </c>
      <c r="D64" s="20" t="s">
        <v>212</v>
      </c>
      <c r="E64" s="20">
        <v>82.82</v>
      </c>
      <c r="F64" s="20">
        <f t="shared" si="4"/>
        <v>80.048000000000002</v>
      </c>
      <c r="G64" s="19">
        <f t="shared" ref="G64:G65" si="15">RANK(F64,$F$63:$F$65)</f>
        <v>1</v>
      </c>
      <c r="H64" s="19"/>
      <c r="I64" s="16" t="str">
        <f t="shared" si="3"/>
        <v>及格</v>
      </c>
      <c r="J64" s="16" t="str">
        <f>IF(AND(G64&lt;=4,I64="及格"),"是","")</f>
        <v>是</v>
      </c>
      <c r="K64" s="21" t="s">
        <v>669</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row>
    <row r="65" spans="1:247" s="3" customFormat="1" ht="15" customHeight="1">
      <c r="A65" s="19" t="s">
        <v>52</v>
      </c>
      <c r="B65" s="19" t="s">
        <v>38</v>
      </c>
      <c r="C65" s="19" t="s">
        <v>213</v>
      </c>
      <c r="D65" s="20" t="s">
        <v>185</v>
      </c>
      <c r="E65" s="20">
        <v>82.21</v>
      </c>
      <c r="F65" s="20">
        <f t="shared" si="4"/>
        <v>78.244</v>
      </c>
      <c r="G65" s="19">
        <f t="shared" si="15"/>
        <v>3</v>
      </c>
      <c r="H65" s="19"/>
      <c r="I65" s="16" t="str">
        <f t="shared" si="3"/>
        <v>及格</v>
      </c>
      <c r="J65" s="16" t="str">
        <f>IF(AND(G65&lt;=4,I65="及格"),"是","")</f>
        <v>是</v>
      </c>
      <c r="K65" s="21" t="s">
        <v>669</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row>
    <row r="66" spans="1:247" s="3" customFormat="1" ht="15" customHeight="1">
      <c r="A66" s="19" t="s">
        <v>53</v>
      </c>
      <c r="B66" s="19" t="s">
        <v>7</v>
      </c>
      <c r="C66" s="19" t="s">
        <v>214</v>
      </c>
      <c r="D66" s="20" t="s">
        <v>215</v>
      </c>
      <c r="E66" s="20">
        <v>84.39</v>
      </c>
      <c r="F66" s="20">
        <f t="shared" si="4"/>
        <v>87.635999999999996</v>
      </c>
      <c r="G66" s="19">
        <f>RANK(F66,$F$66:$F$71)</f>
        <v>1</v>
      </c>
      <c r="H66" s="19"/>
      <c r="I66" s="16" t="str">
        <f t="shared" si="3"/>
        <v>及格</v>
      </c>
      <c r="J66" s="16" t="str">
        <f t="shared" ref="J66:J72" si="16">IF(AND(G66&lt;=3,I66="及格"),"是","")</f>
        <v>是</v>
      </c>
      <c r="K66" s="21" t="s">
        <v>669</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row>
    <row r="67" spans="1:247" s="3" customFormat="1" ht="15" customHeight="1">
      <c r="A67" s="19" t="s">
        <v>53</v>
      </c>
      <c r="B67" s="19" t="s">
        <v>7</v>
      </c>
      <c r="C67" s="19" t="s">
        <v>216</v>
      </c>
      <c r="D67" s="20" t="s">
        <v>217</v>
      </c>
      <c r="E67" s="20">
        <v>77.930000000000007</v>
      </c>
      <c r="F67" s="20">
        <f t="shared" si="4"/>
        <v>80.972000000000008</v>
      </c>
      <c r="G67" s="19">
        <f t="shared" ref="G67:G71" si="17">RANK(F67,$F$66:$F$71)</f>
        <v>2</v>
      </c>
      <c r="H67" s="19"/>
      <c r="I67" s="16" t="str">
        <f t="shared" si="3"/>
        <v>及格</v>
      </c>
      <c r="J67" s="16" t="str">
        <f t="shared" si="16"/>
        <v>是</v>
      </c>
      <c r="K67" s="21" t="s">
        <v>669</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row>
    <row r="68" spans="1:247" s="3" customFormat="1" ht="15" customHeight="1">
      <c r="A68" s="19" t="s">
        <v>53</v>
      </c>
      <c r="B68" s="19" t="s">
        <v>7</v>
      </c>
      <c r="C68" s="19" t="s">
        <v>218</v>
      </c>
      <c r="D68" s="20" t="s">
        <v>210</v>
      </c>
      <c r="E68" s="20">
        <v>73.930000000000007</v>
      </c>
      <c r="F68" s="20">
        <f t="shared" ref="F68:F131" si="18">(D68*0.6)+(E68*0.4)</f>
        <v>76.852000000000004</v>
      </c>
      <c r="G68" s="19">
        <f t="shared" si="17"/>
        <v>4</v>
      </c>
      <c r="H68" s="19"/>
      <c r="I68" s="16" t="str">
        <f t="shared" ref="I68:I131" si="19">IF(F68&gt;=55,"及格","")</f>
        <v>及格</v>
      </c>
      <c r="J68" s="16" t="str">
        <f t="shared" si="16"/>
        <v/>
      </c>
      <c r="K68" s="21" t="s">
        <v>669</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row>
    <row r="69" spans="1:247" s="3" customFormat="1" ht="15" customHeight="1">
      <c r="A69" s="19" t="s">
        <v>53</v>
      </c>
      <c r="B69" s="19" t="s">
        <v>7</v>
      </c>
      <c r="C69" s="19" t="s">
        <v>219</v>
      </c>
      <c r="D69" s="20" t="s">
        <v>212</v>
      </c>
      <c r="E69" s="20">
        <v>79.040000000000006</v>
      </c>
      <c r="F69" s="20">
        <f t="shared" si="18"/>
        <v>78.536000000000001</v>
      </c>
      <c r="G69" s="19">
        <f t="shared" si="17"/>
        <v>3</v>
      </c>
      <c r="H69" s="19"/>
      <c r="I69" s="16" t="str">
        <f t="shared" si="19"/>
        <v>及格</v>
      </c>
      <c r="J69" s="16" t="str">
        <f t="shared" si="16"/>
        <v>是</v>
      </c>
      <c r="K69" s="21" t="s">
        <v>669</v>
      </c>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row>
    <row r="70" spans="1:247" s="3" customFormat="1" ht="15" customHeight="1">
      <c r="A70" s="19" t="s">
        <v>53</v>
      </c>
      <c r="B70" s="19" t="s">
        <v>7</v>
      </c>
      <c r="C70" s="19" t="s">
        <v>220</v>
      </c>
      <c r="D70" s="20" t="s">
        <v>40</v>
      </c>
      <c r="E70" s="20">
        <v>76.569999999999993</v>
      </c>
      <c r="F70" s="20">
        <f t="shared" si="18"/>
        <v>72.388000000000005</v>
      </c>
      <c r="G70" s="19">
        <f t="shared" si="17"/>
        <v>5</v>
      </c>
      <c r="H70" s="19"/>
      <c r="I70" s="16" t="str">
        <f t="shared" si="19"/>
        <v>及格</v>
      </c>
      <c r="J70" s="16" t="str">
        <f t="shared" si="16"/>
        <v/>
      </c>
      <c r="K70" s="21" t="s">
        <v>669</v>
      </c>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row>
    <row r="71" spans="1:247" s="3" customFormat="1" ht="15" customHeight="1">
      <c r="A71" s="19" t="s">
        <v>53</v>
      </c>
      <c r="B71" s="19" t="s">
        <v>7</v>
      </c>
      <c r="C71" s="19" t="s">
        <v>221</v>
      </c>
      <c r="D71" s="20" t="s">
        <v>166</v>
      </c>
      <c r="E71" s="20">
        <v>76.36</v>
      </c>
      <c r="F71" s="20">
        <f t="shared" si="18"/>
        <v>71.823999999999998</v>
      </c>
      <c r="G71" s="19">
        <f t="shared" si="17"/>
        <v>6</v>
      </c>
      <c r="H71" s="19"/>
      <c r="I71" s="16" t="str">
        <f t="shared" si="19"/>
        <v>及格</v>
      </c>
      <c r="J71" s="16" t="str">
        <f t="shared" si="16"/>
        <v/>
      </c>
      <c r="K71" s="21" t="s">
        <v>669</v>
      </c>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row>
    <row r="72" spans="1:247" s="3" customFormat="1" ht="15" customHeight="1">
      <c r="A72" s="19" t="s">
        <v>54</v>
      </c>
      <c r="B72" s="19" t="s">
        <v>7</v>
      </c>
      <c r="C72" s="19" t="s">
        <v>222</v>
      </c>
      <c r="D72" s="20" t="s">
        <v>208</v>
      </c>
      <c r="E72" s="20">
        <v>90.21</v>
      </c>
      <c r="F72" s="20">
        <f t="shared" si="18"/>
        <v>76.403999999999996</v>
      </c>
      <c r="G72" s="19">
        <f>RANK(F72,$F$72:$F$72)</f>
        <v>1</v>
      </c>
      <c r="H72" s="19"/>
      <c r="I72" s="16" t="str">
        <f t="shared" si="19"/>
        <v>及格</v>
      </c>
      <c r="J72" s="16" t="str">
        <f t="shared" si="16"/>
        <v>是</v>
      </c>
      <c r="K72" s="21" t="s">
        <v>669</v>
      </c>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row>
    <row r="73" spans="1:247" s="9" customFormat="1" ht="15" customHeight="1">
      <c r="A73" s="19" t="s">
        <v>55</v>
      </c>
      <c r="B73" s="19" t="s">
        <v>38</v>
      </c>
      <c r="C73" s="19" t="s">
        <v>223</v>
      </c>
      <c r="D73" s="20" t="s">
        <v>178</v>
      </c>
      <c r="E73" s="20">
        <v>79.89</v>
      </c>
      <c r="F73" s="20">
        <f t="shared" si="18"/>
        <v>79.716000000000008</v>
      </c>
      <c r="G73" s="19">
        <f>RANK(F73,$F$73:$F$76)</f>
        <v>1</v>
      </c>
      <c r="H73" s="19"/>
      <c r="I73" s="16" t="str">
        <f t="shared" si="19"/>
        <v>及格</v>
      </c>
      <c r="J73" s="16" t="str">
        <f>IF(AND(G73&lt;=4,I73="及格"),"是","")</f>
        <v>是</v>
      </c>
      <c r="K73" s="21" t="s">
        <v>669</v>
      </c>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row>
    <row r="74" spans="1:247" s="9" customFormat="1" ht="15.75" customHeight="1">
      <c r="A74" s="19" t="s">
        <v>55</v>
      </c>
      <c r="B74" s="19" t="s">
        <v>38</v>
      </c>
      <c r="C74" s="19" t="s">
        <v>224</v>
      </c>
      <c r="D74" s="20" t="s">
        <v>187</v>
      </c>
      <c r="E74" s="20">
        <v>76.209999999999994</v>
      </c>
      <c r="F74" s="20">
        <f t="shared" si="18"/>
        <v>75.603999999999999</v>
      </c>
      <c r="G74" s="19">
        <f t="shared" ref="G74:G76" si="20">RANK(F74,$F$73:$F$76)</f>
        <v>2</v>
      </c>
      <c r="H74" s="19"/>
      <c r="I74" s="16" t="str">
        <f t="shared" si="19"/>
        <v>及格</v>
      </c>
      <c r="J74" s="16" t="str">
        <f>IF(AND(G74&lt;=4,I74="及格"),"是","")</f>
        <v>是</v>
      </c>
      <c r="K74" s="21" t="s">
        <v>669</v>
      </c>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row>
    <row r="75" spans="1:247" s="9" customFormat="1" ht="15" customHeight="1">
      <c r="A75" s="19" t="s">
        <v>55</v>
      </c>
      <c r="B75" s="19" t="s">
        <v>38</v>
      </c>
      <c r="C75" s="19" t="s">
        <v>225</v>
      </c>
      <c r="D75" s="20" t="s">
        <v>122</v>
      </c>
      <c r="E75" s="20">
        <v>0</v>
      </c>
      <c r="F75" s="20">
        <f t="shared" si="18"/>
        <v>44.16</v>
      </c>
      <c r="G75" s="19">
        <f t="shared" si="20"/>
        <v>4</v>
      </c>
      <c r="H75" s="22" t="s">
        <v>661</v>
      </c>
      <c r="I75" s="16" t="str">
        <f t="shared" si="19"/>
        <v/>
      </c>
      <c r="J75" s="16" t="str">
        <f>IF(AND(G75&lt;=4,I75="及格"),"是","")</f>
        <v/>
      </c>
      <c r="K75" s="21" t="s">
        <v>669</v>
      </c>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row>
    <row r="76" spans="1:247" s="9" customFormat="1" ht="15" customHeight="1">
      <c r="A76" s="19" t="s">
        <v>55</v>
      </c>
      <c r="B76" s="19" t="s">
        <v>38</v>
      </c>
      <c r="C76" s="19" t="s">
        <v>226</v>
      </c>
      <c r="D76" s="20" t="s">
        <v>40</v>
      </c>
      <c r="E76" s="20">
        <v>77.959999999999994</v>
      </c>
      <c r="F76" s="20">
        <f t="shared" si="18"/>
        <v>72.943999999999988</v>
      </c>
      <c r="G76" s="19">
        <f t="shared" si="20"/>
        <v>3</v>
      </c>
      <c r="H76" s="19"/>
      <c r="I76" s="16" t="str">
        <f t="shared" si="19"/>
        <v>及格</v>
      </c>
      <c r="J76" s="16" t="str">
        <f>IF(AND(G76&lt;=4,I76="及格"),"是","")</f>
        <v>是</v>
      </c>
      <c r="K76" s="21" t="s">
        <v>669</v>
      </c>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row>
    <row r="77" spans="1:247" s="9" customFormat="1" ht="15" customHeight="1">
      <c r="A77" s="19" t="s">
        <v>56</v>
      </c>
      <c r="B77" s="19" t="s">
        <v>7</v>
      </c>
      <c r="C77" s="19" t="s">
        <v>227</v>
      </c>
      <c r="D77" s="20" t="s">
        <v>193</v>
      </c>
      <c r="E77" s="20">
        <v>69.069999999999993</v>
      </c>
      <c r="F77" s="20">
        <f t="shared" si="18"/>
        <v>73.707999999999998</v>
      </c>
      <c r="G77" s="19">
        <f>RANK(F77,$F$77:$F$79)</f>
        <v>2</v>
      </c>
      <c r="H77" s="19"/>
      <c r="I77" s="16" t="str">
        <f t="shared" si="19"/>
        <v>及格</v>
      </c>
      <c r="J77" s="16" t="str">
        <f>IF(AND(G77&lt;=3,I77="及格"),"是","")</f>
        <v>是</v>
      </c>
      <c r="K77" s="21" t="s">
        <v>669</v>
      </c>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row>
    <row r="78" spans="1:247" s="9" customFormat="1" ht="15" customHeight="1">
      <c r="A78" s="19" t="s">
        <v>56</v>
      </c>
      <c r="B78" s="19" t="s">
        <v>7</v>
      </c>
      <c r="C78" s="19" t="s">
        <v>228</v>
      </c>
      <c r="D78" s="20" t="s">
        <v>229</v>
      </c>
      <c r="E78" s="20">
        <v>73.319999999999993</v>
      </c>
      <c r="F78" s="20">
        <f t="shared" si="18"/>
        <v>73.60799999999999</v>
      </c>
      <c r="G78" s="19">
        <f t="shared" ref="G78:G79" si="21">RANK(F78,$F$77:$F$79)</f>
        <v>3</v>
      </c>
      <c r="H78" s="19"/>
      <c r="I78" s="16" t="str">
        <f t="shared" si="19"/>
        <v>及格</v>
      </c>
      <c r="J78" s="16" t="str">
        <f>IF(AND(G78&lt;=3,I78="及格"),"是","")</f>
        <v>是</v>
      </c>
      <c r="K78" s="21" t="s">
        <v>669</v>
      </c>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row>
    <row r="79" spans="1:247" s="9" customFormat="1" ht="15" customHeight="1">
      <c r="A79" s="19" t="s">
        <v>56</v>
      </c>
      <c r="B79" s="19" t="s">
        <v>7</v>
      </c>
      <c r="C79" s="19" t="s">
        <v>230</v>
      </c>
      <c r="D79" s="20" t="s">
        <v>231</v>
      </c>
      <c r="E79" s="20">
        <v>77.64</v>
      </c>
      <c r="F79" s="20">
        <f t="shared" si="18"/>
        <v>74.135999999999996</v>
      </c>
      <c r="G79" s="19">
        <f t="shared" si="21"/>
        <v>1</v>
      </c>
      <c r="H79" s="19"/>
      <c r="I79" s="16" t="str">
        <f t="shared" si="19"/>
        <v>及格</v>
      </c>
      <c r="J79" s="16" t="str">
        <f>IF(AND(G79&lt;=3,I79="及格"),"是","")</f>
        <v>是</v>
      </c>
      <c r="K79" s="21" t="s">
        <v>669</v>
      </c>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row>
    <row r="80" spans="1:247" s="9" customFormat="1" ht="15" customHeight="1">
      <c r="A80" s="19" t="s">
        <v>57</v>
      </c>
      <c r="B80" s="19" t="s">
        <v>7</v>
      </c>
      <c r="C80" s="19" t="s">
        <v>232</v>
      </c>
      <c r="D80" s="20" t="s">
        <v>150</v>
      </c>
      <c r="E80" s="20">
        <v>75.040000000000006</v>
      </c>
      <c r="F80" s="20">
        <f t="shared" si="18"/>
        <v>80.176000000000002</v>
      </c>
      <c r="G80" s="19">
        <f>RANK(F80,$F$80:$F$80)</f>
        <v>1</v>
      </c>
      <c r="H80" s="19"/>
      <c r="I80" s="16" t="str">
        <f t="shared" si="19"/>
        <v>及格</v>
      </c>
      <c r="J80" s="16" t="str">
        <f>IF(AND(G80&lt;=3,I80="及格"),"是","")</f>
        <v>是</v>
      </c>
      <c r="K80" s="21" t="s">
        <v>669</v>
      </c>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row>
    <row r="81" spans="1:247" s="9" customFormat="1" ht="15" customHeight="1">
      <c r="A81" s="19" t="s">
        <v>58</v>
      </c>
      <c r="B81" s="19" t="s">
        <v>14</v>
      </c>
      <c r="C81" s="19" t="s">
        <v>233</v>
      </c>
      <c r="D81" s="20" t="s">
        <v>234</v>
      </c>
      <c r="E81" s="20">
        <v>72.25</v>
      </c>
      <c r="F81" s="20">
        <f t="shared" si="18"/>
        <v>73.3</v>
      </c>
      <c r="G81" s="19">
        <f>RANK(F81,$F$81:$F$81)</f>
        <v>1</v>
      </c>
      <c r="H81" s="19"/>
      <c r="I81" s="16" t="str">
        <f t="shared" si="19"/>
        <v>及格</v>
      </c>
      <c r="J81" s="16" t="str">
        <f>IF(AND(G81&lt;=1,I81="及格"),"是","")</f>
        <v>是</v>
      </c>
      <c r="K81" s="21" t="s">
        <v>669</v>
      </c>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row>
    <row r="82" spans="1:247" s="9" customFormat="1" ht="15" customHeight="1">
      <c r="A82" s="19" t="s">
        <v>59</v>
      </c>
      <c r="B82" s="19" t="s">
        <v>5</v>
      </c>
      <c r="C82" s="19" t="s">
        <v>235</v>
      </c>
      <c r="D82" s="20" t="s">
        <v>176</v>
      </c>
      <c r="E82" s="20">
        <v>75.64</v>
      </c>
      <c r="F82" s="20">
        <f t="shared" si="18"/>
        <v>78.376000000000005</v>
      </c>
      <c r="G82" s="19">
        <f>RANK(F82,$F$82:$F$82)</f>
        <v>1</v>
      </c>
      <c r="H82" s="19"/>
      <c r="I82" s="16" t="str">
        <f t="shared" si="19"/>
        <v>及格</v>
      </c>
      <c r="J82" s="16" t="str">
        <f>IF(AND(G82&lt;=2,I82="及格"),"是","")</f>
        <v>是</v>
      </c>
      <c r="K82" s="21" t="s">
        <v>669</v>
      </c>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row>
    <row r="83" spans="1:247" s="3" customFormat="1" ht="15" customHeight="1">
      <c r="A83" s="19" t="s">
        <v>60</v>
      </c>
      <c r="B83" s="19" t="s">
        <v>5</v>
      </c>
      <c r="C83" s="19" t="s">
        <v>236</v>
      </c>
      <c r="D83" s="20" t="s">
        <v>174</v>
      </c>
      <c r="E83" s="20">
        <v>84.5</v>
      </c>
      <c r="F83" s="20">
        <f t="shared" si="18"/>
        <v>82.759999999999991</v>
      </c>
      <c r="G83" s="19">
        <f>RANK(F83,$F$83:$F$84)</f>
        <v>1</v>
      </c>
      <c r="H83" s="19"/>
      <c r="I83" s="16" t="str">
        <f t="shared" si="19"/>
        <v>及格</v>
      </c>
      <c r="J83" s="16" t="str">
        <f>IF(AND(G83&lt;=2,I83="及格"),"是","")</f>
        <v>是</v>
      </c>
      <c r="K83" s="21" t="s">
        <v>669</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row>
    <row r="84" spans="1:247" s="3" customFormat="1" ht="15" customHeight="1">
      <c r="A84" s="19" t="s">
        <v>60</v>
      </c>
      <c r="B84" s="19" t="s">
        <v>5</v>
      </c>
      <c r="C84" s="19" t="s">
        <v>237</v>
      </c>
      <c r="D84" s="20" t="s">
        <v>122</v>
      </c>
      <c r="E84" s="20">
        <v>75.39</v>
      </c>
      <c r="F84" s="20">
        <f t="shared" si="18"/>
        <v>74.316000000000003</v>
      </c>
      <c r="G84" s="19">
        <f>RANK(F84,$F$83:$F$84)</f>
        <v>2</v>
      </c>
      <c r="H84" s="19"/>
      <c r="I84" s="16" t="str">
        <f t="shared" si="19"/>
        <v>及格</v>
      </c>
      <c r="J84" s="16" t="str">
        <f>IF(AND(G84&lt;=2,I84="及格"),"是","")</f>
        <v>是</v>
      </c>
      <c r="K84" s="21" t="s">
        <v>669</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row>
    <row r="85" spans="1:247" s="3" customFormat="1" ht="15" customHeight="1">
      <c r="A85" s="19" t="s">
        <v>61</v>
      </c>
      <c r="B85" s="19" t="s">
        <v>7</v>
      </c>
      <c r="C85" s="19" t="s">
        <v>238</v>
      </c>
      <c r="D85" s="20" t="s">
        <v>239</v>
      </c>
      <c r="E85" s="20">
        <v>82.11</v>
      </c>
      <c r="F85" s="20">
        <f t="shared" si="18"/>
        <v>84.683999999999997</v>
      </c>
      <c r="G85" s="19">
        <f>RANK(F85,$F$85:$F$86)</f>
        <v>1</v>
      </c>
      <c r="H85" s="19"/>
      <c r="I85" s="16" t="str">
        <f t="shared" si="19"/>
        <v>及格</v>
      </c>
      <c r="J85" s="16" t="str">
        <f>IF(AND(G85&lt;=3,I85="及格"),"是","")</f>
        <v>是</v>
      </c>
      <c r="K85" s="21" t="s">
        <v>669</v>
      </c>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row>
    <row r="86" spans="1:247" s="3" customFormat="1" ht="15" customHeight="1">
      <c r="A86" s="19" t="s">
        <v>61</v>
      </c>
      <c r="B86" s="19" t="s">
        <v>7</v>
      </c>
      <c r="C86" s="19" t="s">
        <v>240</v>
      </c>
      <c r="D86" s="20" t="s">
        <v>116</v>
      </c>
      <c r="E86" s="20">
        <v>70.75</v>
      </c>
      <c r="F86" s="20">
        <f t="shared" si="18"/>
        <v>74.14</v>
      </c>
      <c r="G86" s="19">
        <f>RANK(F86,$F$85:$F$86)</f>
        <v>2</v>
      </c>
      <c r="H86" s="19"/>
      <c r="I86" s="16" t="str">
        <f t="shared" si="19"/>
        <v>及格</v>
      </c>
      <c r="J86" s="16" t="str">
        <f>IF(AND(G86&lt;=3,I86="及格"),"是","")</f>
        <v>是</v>
      </c>
      <c r="K86" s="21" t="s">
        <v>669</v>
      </c>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row>
    <row r="87" spans="1:247" s="3" customFormat="1" ht="15" customHeight="1">
      <c r="A87" s="19" t="s">
        <v>62</v>
      </c>
      <c r="B87" s="19" t="s">
        <v>5</v>
      </c>
      <c r="C87" s="19" t="s">
        <v>241</v>
      </c>
      <c r="D87" s="20" t="s">
        <v>155</v>
      </c>
      <c r="E87" s="20">
        <v>78.89</v>
      </c>
      <c r="F87" s="20">
        <f t="shared" si="18"/>
        <v>80.275999999999996</v>
      </c>
      <c r="G87" s="19">
        <f>RANK(F87,$F$87:$F$90)</f>
        <v>2</v>
      </c>
      <c r="H87" s="19"/>
      <c r="I87" s="16" t="str">
        <f t="shared" si="19"/>
        <v>及格</v>
      </c>
      <c r="J87" s="16" t="str">
        <f t="shared" ref="J87:J104" si="22">IF(AND(G87&lt;=2,I87="及格"),"是","")</f>
        <v>是</v>
      </c>
      <c r="K87" s="21" t="s">
        <v>669</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row>
    <row r="88" spans="1:247" s="3" customFormat="1" ht="15" customHeight="1">
      <c r="A88" s="19" t="s">
        <v>62</v>
      </c>
      <c r="B88" s="19" t="s">
        <v>5</v>
      </c>
      <c r="C88" s="19" t="s">
        <v>242</v>
      </c>
      <c r="D88" s="20" t="s">
        <v>176</v>
      </c>
      <c r="E88" s="20">
        <v>81.75</v>
      </c>
      <c r="F88" s="20">
        <f t="shared" si="18"/>
        <v>80.819999999999993</v>
      </c>
      <c r="G88" s="19">
        <f t="shared" ref="G88:G90" si="23">RANK(F88,$F$87:$F$90)</f>
        <v>1</v>
      </c>
      <c r="H88" s="19"/>
      <c r="I88" s="16" t="str">
        <f t="shared" si="19"/>
        <v>及格</v>
      </c>
      <c r="J88" s="16" t="str">
        <f t="shared" si="22"/>
        <v>是</v>
      </c>
      <c r="K88" s="21" t="s">
        <v>669</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row>
    <row r="89" spans="1:247" s="3" customFormat="1" ht="15" customHeight="1">
      <c r="A89" s="19" t="s">
        <v>62</v>
      </c>
      <c r="B89" s="19" t="s">
        <v>5</v>
      </c>
      <c r="C89" s="19" t="s">
        <v>243</v>
      </c>
      <c r="D89" s="20" t="s">
        <v>244</v>
      </c>
      <c r="E89" s="20">
        <v>81.14</v>
      </c>
      <c r="F89" s="20">
        <f t="shared" si="18"/>
        <v>79.975999999999999</v>
      </c>
      <c r="G89" s="19">
        <f t="shared" si="23"/>
        <v>3</v>
      </c>
      <c r="H89" s="19"/>
      <c r="I89" s="16" t="str">
        <f t="shared" si="19"/>
        <v>及格</v>
      </c>
      <c r="J89" s="16" t="str">
        <f t="shared" si="22"/>
        <v/>
      </c>
      <c r="K89" s="21" t="s">
        <v>669</v>
      </c>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row>
    <row r="90" spans="1:247" s="3" customFormat="1" ht="15" customHeight="1">
      <c r="A90" s="19" t="s">
        <v>62</v>
      </c>
      <c r="B90" s="19" t="s">
        <v>5</v>
      </c>
      <c r="C90" s="19" t="s">
        <v>245</v>
      </c>
      <c r="D90" s="20" t="s">
        <v>246</v>
      </c>
      <c r="E90" s="20">
        <v>75.709999999999994</v>
      </c>
      <c r="F90" s="20">
        <f t="shared" si="18"/>
        <v>76.603999999999999</v>
      </c>
      <c r="G90" s="19">
        <f t="shared" si="23"/>
        <v>4</v>
      </c>
      <c r="H90" s="19"/>
      <c r="I90" s="16" t="str">
        <f t="shared" si="19"/>
        <v>及格</v>
      </c>
      <c r="J90" s="16" t="str">
        <f t="shared" si="22"/>
        <v/>
      </c>
      <c r="K90" s="21" t="s">
        <v>669</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row>
    <row r="91" spans="1:247" s="3" customFormat="1" ht="15" customHeight="1">
      <c r="A91" s="19" t="s">
        <v>63</v>
      </c>
      <c r="B91" s="19" t="s">
        <v>5</v>
      </c>
      <c r="C91" s="19" t="s">
        <v>247</v>
      </c>
      <c r="D91" s="20" t="s">
        <v>212</v>
      </c>
      <c r="E91" s="20">
        <v>80.14</v>
      </c>
      <c r="F91" s="20">
        <f t="shared" si="18"/>
        <v>78.975999999999999</v>
      </c>
      <c r="G91" s="19">
        <f>RANK(F91,$F$91:$F$92)</f>
        <v>1</v>
      </c>
      <c r="H91" s="19"/>
      <c r="I91" s="16" t="str">
        <f t="shared" si="19"/>
        <v>及格</v>
      </c>
      <c r="J91" s="16" t="str">
        <f t="shared" si="22"/>
        <v>是</v>
      </c>
      <c r="K91" s="21" t="s">
        <v>669</v>
      </c>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row>
    <row r="92" spans="1:247" s="3" customFormat="1" ht="15" customHeight="1">
      <c r="A92" s="19" t="s">
        <v>63</v>
      </c>
      <c r="B92" s="19" t="s">
        <v>5</v>
      </c>
      <c r="C92" s="19" t="s">
        <v>248</v>
      </c>
      <c r="D92" s="20" t="s">
        <v>114</v>
      </c>
      <c r="E92" s="20">
        <v>78.319999999999993</v>
      </c>
      <c r="F92" s="20">
        <f t="shared" si="18"/>
        <v>78.128</v>
      </c>
      <c r="G92" s="19">
        <f>RANK(F92,$F$91:$F$92)</f>
        <v>2</v>
      </c>
      <c r="H92" s="19"/>
      <c r="I92" s="16" t="str">
        <f t="shared" si="19"/>
        <v>及格</v>
      </c>
      <c r="J92" s="16" t="str">
        <f t="shared" si="22"/>
        <v>是</v>
      </c>
      <c r="K92" s="21" t="s">
        <v>669</v>
      </c>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s="9" customFormat="1" ht="15" customHeight="1">
      <c r="A93" s="19" t="s">
        <v>64</v>
      </c>
      <c r="B93" s="19" t="s">
        <v>5</v>
      </c>
      <c r="C93" s="19" t="s">
        <v>249</v>
      </c>
      <c r="D93" s="20" t="s">
        <v>250</v>
      </c>
      <c r="E93" s="20">
        <v>74.75</v>
      </c>
      <c r="F93" s="20">
        <f t="shared" si="18"/>
        <v>81.86</v>
      </c>
      <c r="G93" s="19">
        <f>RANK(F93,$F$93:$F$96)</f>
        <v>1</v>
      </c>
      <c r="H93" s="19"/>
      <c r="I93" s="16" t="str">
        <f t="shared" si="19"/>
        <v>及格</v>
      </c>
      <c r="J93" s="16" t="str">
        <f t="shared" si="22"/>
        <v>是</v>
      </c>
      <c r="K93" s="21" t="s">
        <v>669</v>
      </c>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row>
    <row r="94" spans="1:247" s="9" customFormat="1" ht="15" customHeight="1">
      <c r="A94" s="19" t="s">
        <v>64</v>
      </c>
      <c r="B94" s="19" t="s">
        <v>5</v>
      </c>
      <c r="C94" s="19" t="s">
        <v>251</v>
      </c>
      <c r="D94" s="20" t="s">
        <v>252</v>
      </c>
      <c r="E94" s="20">
        <v>83.79</v>
      </c>
      <c r="F94" s="20">
        <f t="shared" si="18"/>
        <v>81.156000000000006</v>
      </c>
      <c r="G94" s="19">
        <f t="shared" ref="G94:G96" si="24">RANK(F94,$F$93:$F$96)</f>
        <v>2</v>
      </c>
      <c r="H94" s="19"/>
      <c r="I94" s="16" t="str">
        <f t="shared" si="19"/>
        <v>及格</v>
      </c>
      <c r="J94" s="16" t="str">
        <f t="shared" si="22"/>
        <v>是</v>
      </c>
      <c r="K94" s="21" t="s">
        <v>669</v>
      </c>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row>
    <row r="95" spans="1:247" s="9" customFormat="1" ht="15" customHeight="1">
      <c r="A95" s="19" t="s">
        <v>64</v>
      </c>
      <c r="B95" s="19" t="s">
        <v>5</v>
      </c>
      <c r="C95" s="19" t="s">
        <v>253</v>
      </c>
      <c r="D95" s="20" t="s">
        <v>37</v>
      </c>
      <c r="E95" s="20">
        <v>68.680000000000007</v>
      </c>
      <c r="F95" s="20">
        <f t="shared" si="18"/>
        <v>73.912000000000006</v>
      </c>
      <c r="G95" s="19">
        <f t="shared" si="24"/>
        <v>3</v>
      </c>
      <c r="H95" s="19"/>
      <c r="I95" s="16" t="str">
        <f t="shared" si="19"/>
        <v>及格</v>
      </c>
      <c r="J95" s="16" t="str">
        <f t="shared" si="22"/>
        <v/>
      </c>
      <c r="K95" s="21" t="s">
        <v>669</v>
      </c>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row>
    <row r="96" spans="1:247" s="9" customFormat="1" ht="15" customHeight="1">
      <c r="A96" s="19" t="s">
        <v>64</v>
      </c>
      <c r="B96" s="19" t="s">
        <v>5</v>
      </c>
      <c r="C96" s="19" t="s">
        <v>254</v>
      </c>
      <c r="D96" s="20" t="s">
        <v>124</v>
      </c>
      <c r="E96" s="20">
        <v>75</v>
      </c>
      <c r="F96" s="20">
        <f t="shared" si="18"/>
        <v>73.8</v>
      </c>
      <c r="G96" s="19">
        <f t="shared" si="24"/>
        <v>4</v>
      </c>
      <c r="H96" s="19"/>
      <c r="I96" s="16" t="str">
        <f t="shared" si="19"/>
        <v>及格</v>
      </c>
      <c r="J96" s="16" t="str">
        <f t="shared" si="22"/>
        <v/>
      </c>
      <c r="K96" s="21" t="s">
        <v>669</v>
      </c>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row>
    <row r="97" spans="1:247" s="9" customFormat="1" ht="15" customHeight="1">
      <c r="A97" s="19" t="s">
        <v>65</v>
      </c>
      <c r="B97" s="19" t="s">
        <v>5</v>
      </c>
      <c r="C97" s="19" t="s">
        <v>255</v>
      </c>
      <c r="D97" s="20" t="s">
        <v>256</v>
      </c>
      <c r="E97" s="20">
        <v>70.709999999999994</v>
      </c>
      <c r="F97" s="20">
        <f t="shared" si="18"/>
        <v>79.163999999999987</v>
      </c>
      <c r="G97" s="19">
        <f>RANK(F97,$F$97:$F$100)</f>
        <v>3</v>
      </c>
      <c r="H97" s="19"/>
      <c r="I97" s="16" t="str">
        <f t="shared" si="19"/>
        <v>及格</v>
      </c>
      <c r="J97" s="16" t="str">
        <f t="shared" si="22"/>
        <v/>
      </c>
      <c r="K97" s="21" t="s">
        <v>669</v>
      </c>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row>
    <row r="98" spans="1:247" s="9" customFormat="1" ht="15" customHeight="1">
      <c r="A98" s="19" t="s">
        <v>65</v>
      </c>
      <c r="B98" s="19" t="s">
        <v>5</v>
      </c>
      <c r="C98" s="19" t="s">
        <v>257</v>
      </c>
      <c r="D98" s="20" t="s">
        <v>258</v>
      </c>
      <c r="E98" s="20">
        <v>83.14</v>
      </c>
      <c r="F98" s="20">
        <f t="shared" si="18"/>
        <v>82.936000000000007</v>
      </c>
      <c r="G98" s="19">
        <f t="shared" ref="G98:G100" si="25">RANK(F98,$F$97:$F$100)</f>
        <v>1</v>
      </c>
      <c r="H98" s="19"/>
      <c r="I98" s="16" t="str">
        <f t="shared" si="19"/>
        <v>及格</v>
      </c>
      <c r="J98" s="16" t="str">
        <f t="shared" si="22"/>
        <v>是</v>
      </c>
      <c r="K98" s="21" t="s">
        <v>669</v>
      </c>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row>
    <row r="99" spans="1:247" s="9" customFormat="1" ht="15" customHeight="1">
      <c r="A99" s="19" t="s">
        <v>65</v>
      </c>
      <c r="B99" s="19" t="s">
        <v>5</v>
      </c>
      <c r="C99" s="19" t="s">
        <v>259</v>
      </c>
      <c r="D99" s="20" t="s">
        <v>155</v>
      </c>
      <c r="E99" s="20">
        <v>78.069999999999993</v>
      </c>
      <c r="F99" s="20">
        <f t="shared" si="18"/>
        <v>79.947999999999993</v>
      </c>
      <c r="G99" s="19">
        <f t="shared" si="25"/>
        <v>2</v>
      </c>
      <c r="H99" s="19"/>
      <c r="I99" s="16" t="str">
        <f t="shared" si="19"/>
        <v>及格</v>
      </c>
      <c r="J99" s="16" t="str">
        <f t="shared" si="22"/>
        <v>是</v>
      </c>
      <c r="K99" s="21" t="s">
        <v>669</v>
      </c>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row>
    <row r="100" spans="1:247" s="9" customFormat="1" ht="15" customHeight="1">
      <c r="A100" s="19" t="s">
        <v>65</v>
      </c>
      <c r="B100" s="19" t="s">
        <v>5</v>
      </c>
      <c r="C100" s="19" t="s">
        <v>260</v>
      </c>
      <c r="D100" s="20" t="s">
        <v>114</v>
      </c>
      <c r="E100" s="20">
        <v>74.14</v>
      </c>
      <c r="F100" s="20">
        <f t="shared" si="18"/>
        <v>76.456000000000003</v>
      </c>
      <c r="G100" s="19">
        <f t="shared" si="25"/>
        <v>4</v>
      </c>
      <c r="H100" s="19"/>
      <c r="I100" s="16" t="str">
        <f t="shared" si="19"/>
        <v>及格</v>
      </c>
      <c r="J100" s="16" t="str">
        <f t="shared" si="22"/>
        <v/>
      </c>
      <c r="K100" s="21" t="s">
        <v>669</v>
      </c>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row>
    <row r="101" spans="1:247" s="9" customFormat="1" ht="15" customHeight="1">
      <c r="A101" s="19" t="s">
        <v>66</v>
      </c>
      <c r="B101" s="19" t="s">
        <v>5</v>
      </c>
      <c r="C101" s="19" t="s">
        <v>261</v>
      </c>
      <c r="D101" s="20" t="s">
        <v>262</v>
      </c>
      <c r="E101" s="20">
        <v>76.75</v>
      </c>
      <c r="F101" s="20">
        <f t="shared" si="18"/>
        <v>77.86</v>
      </c>
      <c r="G101" s="19">
        <f>RANK(F101,$F$101:$F$101)</f>
        <v>1</v>
      </c>
      <c r="H101" s="19"/>
      <c r="I101" s="16" t="str">
        <f t="shared" si="19"/>
        <v>及格</v>
      </c>
      <c r="J101" s="16" t="str">
        <f t="shared" si="22"/>
        <v>是</v>
      </c>
      <c r="K101" s="21" t="s">
        <v>669</v>
      </c>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row>
    <row r="102" spans="1:247" s="9" customFormat="1" ht="15" customHeight="1">
      <c r="A102" s="19" t="s">
        <v>67</v>
      </c>
      <c r="B102" s="19" t="s">
        <v>5</v>
      </c>
      <c r="C102" s="19" t="s">
        <v>263</v>
      </c>
      <c r="D102" s="20" t="s">
        <v>112</v>
      </c>
      <c r="E102" s="20">
        <v>79.680000000000007</v>
      </c>
      <c r="F102" s="20">
        <f t="shared" si="18"/>
        <v>80.112000000000009</v>
      </c>
      <c r="G102" s="19">
        <f>RANK(F102,$F$102:$F$104)</f>
        <v>1</v>
      </c>
      <c r="H102" s="19"/>
      <c r="I102" s="16" t="str">
        <f t="shared" si="19"/>
        <v>及格</v>
      </c>
      <c r="J102" s="16" t="str">
        <f t="shared" si="22"/>
        <v>是</v>
      </c>
      <c r="K102" s="21" t="s">
        <v>669</v>
      </c>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row>
    <row r="103" spans="1:247" s="9" customFormat="1" ht="15" customHeight="1">
      <c r="A103" s="19" t="s">
        <v>67</v>
      </c>
      <c r="B103" s="19" t="s">
        <v>5</v>
      </c>
      <c r="C103" s="19" t="s">
        <v>264</v>
      </c>
      <c r="D103" s="20" t="s">
        <v>161</v>
      </c>
      <c r="E103" s="20">
        <v>77.040000000000006</v>
      </c>
      <c r="F103" s="20">
        <f t="shared" si="18"/>
        <v>74.736000000000004</v>
      </c>
      <c r="G103" s="19">
        <f t="shared" ref="G103:G104" si="26">RANK(F103,$F$102:$F$104)</f>
        <v>2</v>
      </c>
      <c r="H103" s="19"/>
      <c r="I103" s="16" t="str">
        <f t="shared" si="19"/>
        <v>及格</v>
      </c>
      <c r="J103" s="16" t="str">
        <f t="shared" si="22"/>
        <v>是</v>
      </c>
      <c r="K103" s="21" t="s">
        <v>669</v>
      </c>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row>
    <row r="104" spans="1:247" s="9" customFormat="1" ht="15" customHeight="1">
      <c r="A104" s="19" t="s">
        <v>67</v>
      </c>
      <c r="B104" s="19" t="s">
        <v>5</v>
      </c>
      <c r="C104" s="19" t="s">
        <v>265</v>
      </c>
      <c r="D104" s="20" t="s">
        <v>41</v>
      </c>
      <c r="E104" s="20">
        <v>68.64</v>
      </c>
      <c r="F104" s="20">
        <f t="shared" si="18"/>
        <v>68.135999999999996</v>
      </c>
      <c r="G104" s="19">
        <f t="shared" si="26"/>
        <v>3</v>
      </c>
      <c r="H104" s="19"/>
      <c r="I104" s="16" t="str">
        <f t="shared" si="19"/>
        <v>及格</v>
      </c>
      <c r="J104" s="16" t="str">
        <f t="shared" si="22"/>
        <v/>
      </c>
      <c r="K104" s="21" t="s">
        <v>669</v>
      </c>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row>
    <row r="105" spans="1:247" s="3" customFormat="1" ht="15" customHeight="1">
      <c r="A105" s="19" t="s">
        <v>68</v>
      </c>
      <c r="B105" s="19" t="s">
        <v>14</v>
      </c>
      <c r="C105" s="19" t="s">
        <v>266</v>
      </c>
      <c r="D105" s="20" t="s">
        <v>267</v>
      </c>
      <c r="E105" s="20">
        <v>78.64</v>
      </c>
      <c r="F105" s="20">
        <f t="shared" si="18"/>
        <v>70.456000000000003</v>
      </c>
      <c r="G105" s="19">
        <f>RANK(F105,$F$105:$F$105)</f>
        <v>1</v>
      </c>
      <c r="H105" s="19"/>
      <c r="I105" s="16" t="str">
        <f t="shared" si="19"/>
        <v>及格</v>
      </c>
      <c r="J105" s="16" t="str">
        <f>IF(AND(G105&lt;=1,I105="及格"),"是","")</f>
        <v>是</v>
      </c>
      <c r="K105" s="21" t="s">
        <v>669</v>
      </c>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row>
    <row r="106" spans="1:247" s="3" customFormat="1" ht="15" customHeight="1">
      <c r="A106" s="19" t="s">
        <v>69</v>
      </c>
      <c r="B106" s="19" t="s">
        <v>14</v>
      </c>
      <c r="C106" s="19" t="s">
        <v>268</v>
      </c>
      <c r="D106" s="20" t="s">
        <v>195</v>
      </c>
      <c r="E106" s="20">
        <v>78.209999999999994</v>
      </c>
      <c r="F106" s="20">
        <f t="shared" si="18"/>
        <v>77.003999999999991</v>
      </c>
      <c r="G106" s="19">
        <f>RANK(F106,$F$106:$F$107)</f>
        <v>1</v>
      </c>
      <c r="H106" s="19"/>
      <c r="I106" s="16" t="str">
        <f t="shared" si="19"/>
        <v>及格</v>
      </c>
      <c r="J106" s="16" t="str">
        <f>IF(AND(G106&lt;=1,I106="及格"),"是","")</f>
        <v>是</v>
      </c>
      <c r="K106" s="21" t="s">
        <v>669</v>
      </c>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row>
    <row r="107" spans="1:247" s="3" customFormat="1" ht="15" customHeight="1">
      <c r="A107" s="19" t="s">
        <v>69</v>
      </c>
      <c r="B107" s="19" t="s">
        <v>14</v>
      </c>
      <c r="C107" s="19" t="s">
        <v>269</v>
      </c>
      <c r="D107" s="20" t="s">
        <v>164</v>
      </c>
      <c r="E107" s="20">
        <v>68.11</v>
      </c>
      <c r="F107" s="20">
        <f t="shared" si="18"/>
        <v>69.484000000000009</v>
      </c>
      <c r="G107" s="19">
        <f>RANK(F107,$F$106:$F$107)</f>
        <v>2</v>
      </c>
      <c r="H107" s="19"/>
      <c r="I107" s="16" t="str">
        <f t="shared" si="19"/>
        <v>及格</v>
      </c>
      <c r="J107" s="16" t="str">
        <f>IF(AND(G107&lt;=1,I107="及格"),"是","")</f>
        <v/>
      </c>
      <c r="K107" s="21" t="s">
        <v>669</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row>
    <row r="108" spans="1:247" s="3" customFormat="1" ht="15" customHeight="1">
      <c r="A108" s="19" t="s">
        <v>70</v>
      </c>
      <c r="B108" s="19" t="s">
        <v>5</v>
      </c>
      <c r="C108" s="19" t="s">
        <v>270</v>
      </c>
      <c r="D108" s="20" t="s">
        <v>271</v>
      </c>
      <c r="E108" s="20">
        <v>74.36</v>
      </c>
      <c r="F108" s="20">
        <f t="shared" si="18"/>
        <v>78.103999999999985</v>
      </c>
      <c r="G108" s="19">
        <f>RANK(F108,$F$108:$F$110)</f>
        <v>1</v>
      </c>
      <c r="H108" s="19"/>
      <c r="I108" s="16" t="str">
        <f t="shared" si="19"/>
        <v>及格</v>
      </c>
      <c r="J108" s="16" t="str">
        <f t="shared" ref="J108:J116" si="27">IF(AND(G108&lt;=2,I108="及格"),"是","")</f>
        <v>是</v>
      </c>
      <c r="K108" s="21" t="s">
        <v>669</v>
      </c>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row>
    <row r="109" spans="1:247" s="3" customFormat="1" ht="15" customHeight="1">
      <c r="A109" s="19" t="s">
        <v>70</v>
      </c>
      <c r="B109" s="19" t="s">
        <v>5</v>
      </c>
      <c r="C109" s="19" t="s">
        <v>272</v>
      </c>
      <c r="D109" s="20" t="s">
        <v>138</v>
      </c>
      <c r="E109" s="20">
        <v>69.959999999999994</v>
      </c>
      <c r="F109" s="20">
        <f t="shared" si="18"/>
        <v>72.623999999999995</v>
      </c>
      <c r="G109" s="19">
        <f t="shared" ref="G109:G110" si="28">RANK(F109,$F$108:$F$110)</f>
        <v>2</v>
      </c>
      <c r="H109" s="19"/>
      <c r="I109" s="16" t="str">
        <f t="shared" si="19"/>
        <v>及格</v>
      </c>
      <c r="J109" s="16" t="str">
        <f t="shared" si="27"/>
        <v>是</v>
      </c>
      <c r="K109" s="21" t="s">
        <v>669</v>
      </c>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row>
    <row r="110" spans="1:247" s="3" customFormat="1" ht="15" customHeight="1">
      <c r="A110" s="19" t="s">
        <v>70</v>
      </c>
      <c r="B110" s="19" t="s">
        <v>5</v>
      </c>
      <c r="C110" s="19" t="s">
        <v>273</v>
      </c>
      <c r="D110" s="20" t="s">
        <v>274</v>
      </c>
      <c r="E110" s="20">
        <v>68.290000000000006</v>
      </c>
      <c r="F110" s="20">
        <f t="shared" si="18"/>
        <v>70.756</v>
      </c>
      <c r="G110" s="19">
        <f t="shared" si="28"/>
        <v>3</v>
      </c>
      <c r="H110" s="19"/>
      <c r="I110" s="16" t="str">
        <f t="shared" si="19"/>
        <v>及格</v>
      </c>
      <c r="J110" s="16" t="str">
        <f t="shared" si="27"/>
        <v/>
      </c>
      <c r="K110" s="21" t="s">
        <v>669</v>
      </c>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row>
    <row r="111" spans="1:247" s="3" customFormat="1" ht="15" customHeight="1">
      <c r="A111" s="19" t="s">
        <v>71</v>
      </c>
      <c r="B111" s="19" t="s">
        <v>5</v>
      </c>
      <c r="C111" s="19" t="s">
        <v>275</v>
      </c>
      <c r="D111" s="20" t="s">
        <v>153</v>
      </c>
      <c r="E111" s="20">
        <v>65.430000000000007</v>
      </c>
      <c r="F111" s="20">
        <f t="shared" si="18"/>
        <v>75.492000000000004</v>
      </c>
      <c r="G111" s="19">
        <f>RANK(F111,$F$111:$F$116)</f>
        <v>6</v>
      </c>
      <c r="H111" s="19"/>
      <c r="I111" s="16" t="str">
        <f t="shared" si="19"/>
        <v>及格</v>
      </c>
      <c r="J111" s="16" t="str">
        <f t="shared" si="27"/>
        <v/>
      </c>
      <c r="K111" s="21" t="s">
        <v>669</v>
      </c>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row>
    <row r="112" spans="1:247" s="3" customFormat="1" ht="15" customHeight="1">
      <c r="A112" s="19" t="s">
        <v>71</v>
      </c>
      <c r="B112" s="19" t="s">
        <v>5</v>
      </c>
      <c r="C112" s="19" t="s">
        <v>276</v>
      </c>
      <c r="D112" s="20" t="s">
        <v>110</v>
      </c>
      <c r="E112" s="20">
        <v>70.569999999999993</v>
      </c>
      <c r="F112" s="20">
        <f t="shared" si="18"/>
        <v>77.427999999999997</v>
      </c>
      <c r="G112" s="19">
        <f t="shared" ref="G112:G116" si="29">RANK(F112,$F$111:$F$116)</f>
        <v>5</v>
      </c>
      <c r="H112" s="19"/>
      <c r="I112" s="16" t="str">
        <f t="shared" si="19"/>
        <v>及格</v>
      </c>
      <c r="J112" s="16" t="str">
        <f t="shared" si="27"/>
        <v/>
      </c>
      <c r="K112" s="21" t="s">
        <v>669</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row>
    <row r="113" spans="1:247" s="3" customFormat="1" ht="15" customHeight="1">
      <c r="A113" s="19" t="s">
        <v>71</v>
      </c>
      <c r="B113" s="19" t="s">
        <v>5</v>
      </c>
      <c r="C113" s="19" t="s">
        <v>277</v>
      </c>
      <c r="D113" s="20" t="s">
        <v>278</v>
      </c>
      <c r="E113" s="20">
        <v>80.540000000000006</v>
      </c>
      <c r="F113" s="20">
        <f t="shared" si="18"/>
        <v>78.896000000000001</v>
      </c>
      <c r="G113" s="19">
        <f t="shared" si="29"/>
        <v>2</v>
      </c>
      <c r="H113" s="19"/>
      <c r="I113" s="16" t="str">
        <f t="shared" si="19"/>
        <v>及格</v>
      </c>
      <c r="J113" s="16" t="str">
        <f t="shared" si="27"/>
        <v>是</v>
      </c>
      <c r="K113" s="21" t="s">
        <v>669</v>
      </c>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row>
    <row r="114" spans="1:247" s="3" customFormat="1" ht="15" customHeight="1">
      <c r="A114" s="19" t="s">
        <v>71</v>
      </c>
      <c r="B114" s="19" t="s">
        <v>5</v>
      </c>
      <c r="C114" s="19" t="s">
        <v>279</v>
      </c>
      <c r="D114" s="20" t="s">
        <v>280</v>
      </c>
      <c r="E114" s="20">
        <v>82.04</v>
      </c>
      <c r="F114" s="20">
        <f t="shared" si="18"/>
        <v>79.015999999999991</v>
      </c>
      <c r="G114" s="19">
        <f t="shared" si="29"/>
        <v>1</v>
      </c>
      <c r="H114" s="19"/>
      <c r="I114" s="16" t="str">
        <f t="shared" si="19"/>
        <v>及格</v>
      </c>
      <c r="J114" s="16" t="str">
        <f t="shared" si="27"/>
        <v>是</v>
      </c>
      <c r="K114" s="21" t="s">
        <v>669</v>
      </c>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row>
    <row r="115" spans="1:247" s="3" customFormat="1" ht="15" customHeight="1">
      <c r="A115" s="19" t="s">
        <v>71</v>
      </c>
      <c r="B115" s="19" t="s">
        <v>5</v>
      </c>
      <c r="C115" s="19" t="s">
        <v>281</v>
      </c>
      <c r="D115" s="20" t="s">
        <v>118</v>
      </c>
      <c r="E115" s="20">
        <v>79.959999999999994</v>
      </c>
      <c r="F115" s="20">
        <f t="shared" si="18"/>
        <v>77.463999999999999</v>
      </c>
      <c r="G115" s="19">
        <f t="shared" si="29"/>
        <v>4</v>
      </c>
      <c r="H115" s="19"/>
      <c r="I115" s="16" t="str">
        <f t="shared" si="19"/>
        <v>及格</v>
      </c>
      <c r="J115" s="16" t="str">
        <f t="shared" si="27"/>
        <v/>
      </c>
      <c r="K115" s="21" t="s">
        <v>669</v>
      </c>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row>
    <row r="116" spans="1:247" s="3" customFormat="1" ht="15" customHeight="1">
      <c r="A116" s="19" t="s">
        <v>71</v>
      </c>
      <c r="B116" s="19" t="s">
        <v>5</v>
      </c>
      <c r="C116" s="19" t="s">
        <v>282</v>
      </c>
      <c r="D116" s="20" t="s">
        <v>185</v>
      </c>
      <c r="E116" s="20">
        <v>80.39</v>
      </c>
      <c r="F116" s="20">
        <f t="shared" si="18"/>
        <v>77.515999999999991</v>
      </c>
      <c r="G116" s="19">
        <f t="shared" si="29"/>
        <v>3</v>
      </c>
      <c r="H116" s="19"/>
      <c r="I116" s="16" t="str">
        <f t="shared" si="19"/>
        <v>及格</v>
      </c>
      <c r="J116" s="16" t="str">
        <f t="shared" si="27"/>
        <v/>
      </c>
      <c r="K116" s="21" t="s">
        <v>669</v>
      </c>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row>
    <row r="117" spans="1:247" s="3" customFormat="1" ht="15" customHeight="1">
      <c r="A117" s="19" t="s">
        <v>72</v>
      </c>
      <c r="B117" s="19" t="s">
        <v>14</v>
      </c>
      <c r="C117" s="19" t="s">
        <v>283</v>
      </c>
      <c r="D117" s="20" t="s">
        <v>284</v>
      </c>
      <c r="E117" s="20">
        <v>83.29</v>
      </c>
      <c r="F117" s="20">
        <f t="shared" si="18"/>
        <v>84.075999999999993</v>
      </c>
      <c r="G117" s="19">
        <f>RANK(F117,$F$117:$F$119)</f>
        <v>1</v>
      </c>
      <c r="H117" s="19"/>
      <c r="I117" s="16" t="str">
        <f t="shared" si="19"/>
        <v>及格</v>
      </c>
      <c r="J117" s="16" t="str">
        <f t="shared" ref="J117:J158" si="30">IF(AND(G117&lt;=1,I117="及格"),"是","")</f>
        <v>是</v>
      </c>
      <c r="K117" s="21" t="s">
        <v>669</v>
      </c>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row>
    <row r="118" spans="1:247" s="3" customFormat="1" ht="15" customHeight="1">
      <c r="A118" s="19" t="s">
        <v>72</v>
      </c>
      <c r="B118" s="19" t="s">
        <v>14</v>
      </c>
      <c r="C118" s="19" t="s">
        <v>285</v>
      </c>
      <c r="D118" s="20" t="s">
        <v>204</v>
      </c>
      <c r="E118" s="20">
        <v>83.43</v>
      </c>
      <c r="F118" s="20">
        <f t="shared" si="18"/>
        <v>81.972000000000008</v>
      </c>
      <c r="G118" s="19">
        <f t="shared" ref="G118:G119" si="31">RANK(F118,$F$117:$F$119)</f>
        <v>2</v>
      </c>
      <c r="H118" s="19"/>
      <c r="I118" s="16" t="str">
        <f t="shared" si="19"/>
        <v>及格</v>
      </c>
      <c r="J118" s="16" t="str">
        <f t="shared" si="30"/>
        <v/>
      </c>
      <c r="K118" s="21" t="s">
        <v>669</v>
      </c>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row>
    <row r="119" spans="1:247" s="3" customFormat="1" ht="15" customHeight="1">
      <c r="A119" s="19" t="s">
        <v>72</v>
      </c>
      <c r="B119" s="19" t="s">
        <v>14</v>
      </c>
      <c r="C119" s="19" t="s">
        <v>286</v>
      </c>
      <c r="D119" s="20" t="s">
        <v>287</v>
      </c>
      <c r="E119" s="20">
        <v>76.75</v>
      </c>
      <c r="F119" s="20">
        <f t="shared" si="18"/>
        <v>78.7</v>
      </c>
      <c r="G119" s="19">
        <f t="shared" si="31"/>
        <v>3</v>
      </c>
      <c r="H119" s="19"/>
      <c r="I119" s="16" t="str">
        <f t="shared" si="19"/>
        <v>及格</v>
      </c>
      <c r="J119" s="16" t="str">
        <f t="shared" si="30"/>
        <v/>
      </c>
      <c r="K119" s="21" t="s">
        <v>669</v>
      </c>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row>
    <row r="120" spans="1:247" s="9" customFormat="1" ht="15" customHeight="1">
      <c r="A120" s="19" t="s">
        <v>73</v>
      </c>
      <c r="B120" s="19" t="s">
        <v>14</v>
      </c>
      <c r="C120" s="19" t="s">
        <v>288</v>
      </c>
      <c r="D120" s="20" t="s">
        <v>150</v>
      </c>
      <c r="E120" s="20">
        <v>75.39</v>
      </c>
      <c r="F120" s="20">
        <f t="shared" si="18"/>
        <v>80.316000000000003</v>
      </c>
      <c r="G120" s="19">
        <f>RANK(F120,$F$120:$F$121)</f>
        <v>1</v>
      </c>
      <c r="H120" s="19"/>
      <c r="I120" s="16" t="str">
        <f t="shared" si="19"/>
        <v>及格</v>
      </c>
      <c r="J120" s="16" t="str">
        <f t="shared" si="30"/>
        <v>是</v>
      </c>
      <c r="K120" s="21" t="s">
        <v>669</v>
      </c>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row>
    <row r="121" spans="1:247" s="9" customFormat="1" ht="15" customHeight="1">
      <c r="A121" s="19" t="s">
        <v>73</v>
      </c>
      <c r="B121" s="19" t="s">
        <v>14</v>
      </c>
      <c r="C121" s="19" t="s">
        <v>289</v>
      </c>
      <c r="D121" s="20" t="s">
        <v>290</v>
      </c>
      <c r="E121" s="20">
        <v>75.86</v>
      </c>
      <c r="F121" s="20">
        <f t="shared" si="18"/>
        <v>70.424000000000007</v>
      </c>
      <c r="G121" s="19">
        <f>RANK(F121,$F$120:$F$121)</f>
        <v>2</v>
      </c>
      <c r="H121" s="19"/>
      <c r="I121" s="16" t="str">
        <f t="shared" si="19"/>
        <v>及格</v>
      </c>
      <c r="J121" s="16" t="str">
        <f t="shared" si="30"/>
        <v/>
      </c>
      <c r="K121" s="21" t="s">
        <v>669</v>
      </c>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row>
    <row r="122" spans="1:247" s="3" customFormat="1" ht="15" customHeight="1">
      <c r="A122" s="19" t="s">
        <v>74</v>
      </c>
      <c r="B122" s="19" t="s">
        <v>14</v>
      </c>
      <c r="C122" s="19" t="s">
        <v>291</v>
      </c>
      <c r="D122" s="20" t="s">
        <v>292</v>
      </c>
      <c r="E122" s="20">
        <v>79.14</v>
      </c>
      <c r="F122" s="20">
        <f t="shared" si="18"/>
        <v>80.135999999999996</v>
      </c>
      <c r="G122" s="19">
        <f>RANK(F122,$F$122:$F$124)</f>
        <v>1</v>
      </c>
      <c r="H122" s="19"/>
      <c r="I122" s="16" t="str">
        <f t="shared" si="19"/>
        <v>及格</v>
      </c>
      <c r="J122" s="16" t="str">
        <f t="shared" si="30"/>
        <v>是</v>
      </c>
      <c r="K122" s="21" t="s">
        <v>669</v>
      </c>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row>
    <row r="123" spans="1:247" s="3" customFormat="1" ht="15" customHeight="1">
      <c r="A123" s="19" t="s">
        <v>74</v>
      </c>
      <c r="B123" s="19" t="s">
        <v>14</v>
      </c>
      <c r="C123" s="19" t="s">
        <v>293</v>
      </c>
      <c r="D123" s="20" t="s">
        <v>124</v>
      </c>
      <c r="E123" s="20">
        <v>78.36</v>
      </c>
      <c r="F123" s="20">
        <f t="shared" si="18"/>
        <v>75.144000000000005</v>
      </c>
      <c r="G123" s="19">
        <f t="shared" ref="G123:G124" si="32">RANK(F123,$F$122:$F$124)</f>
        <v>2</v>
      </c>
      <c r="H123" s="19"/>
      <c r="I123" s="16" t="str">
        <f t="shared" si="19"/>
        <v>及格</v>
      </c>
      <c r="J123" s="16" t="str">
        <f t="shared" si="30"/>
        <v/>
      </c>
      <c r="K123" s="21" t="s">
        <v>669</v>
      </c>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row>
    <row r="124" spans="1:247" s="3" customFormat="1" ht="15" customHeight="1">
      <c r="A124" s="19" t="s">
        <v>74</v>
      </c>
      <c r="B124" s="19" t="s">
        <v>14</v>
      </c>
      <c r="C124" s="19" t="s">
        <v>294</v>
      </c>
      <c r="D124" s="20" t="s">
        <v>295</v>
      </c>
      <c r="E124" s="20">
        <v>79.25</v>
      </c>
      <c r="F124" s="20">
        <f t="shared" si="18"/>
        <v>74.300000000000011</v>
      </c>
      <c r="G124" s="19">
        <f t="shared" si="32"/>
        <v>3</v>
      </c>
      <c r="H124" s="19"/>
      <c r="I124" s="16" t="str">
        <f t="shared" si="19"/>
        <v>及格</v>
      </c>
      <c r="J124" s="16" t="str">
        <f t="shared" si="30"/>
        <v/>
      </c>
      <c r="K124" s="21" t="s">
        <v>669</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row>
    <row r="125" spans="1:247" s="3" customFormat="1" ht="15" customHeight="1">
      <c r="A125" s="19" t="s">
        <v>75</v>
      </c>
      <c r="B125" s="19" t="s">
        <v>14</v>
      </c>
      <c r="C125" s="19" t="s">
        <v>297</v>
      </c>
      <c r="D125" s="20" t="s">
        <v>296</v>
      </c>
      <c r="E125" s="20">
        <v>79.319999999999993</v>
      </c>
      <c r="F125" s="20">
        <f t="shared" si="18"/>
        <v>75.768000000000001</v>
      </c>
      <c r="G125" s="19">
        <f>RANK(F125,$F$125:$F$125)</f>
        <v>1</v>
      </c>
      <c r="H125" s="19"/>
      <c r="I125" s="16" t="str">
        <f t="shared" si="19"/>
        <v>及格</v>
      </c>
      <c r="J125" s="16" t="str">
        <f t="shared" si="30"/>
        <v>是</v>
      </c>
      <c r="K125" s="21" t="s">
        <v>669</v>
      </c>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row>
    <row r="126" spans="1:247" s="3" customFormat="1" ht="15" customHeight="1">
      <c r="A126" s="19" t="s">
        <v>76</v>
      </c>
      <c r="B126" s="19" t="s">
        <v>14</v>
      </c>
      <c r="C126" s="19" t="s">
        <v>298</v>
      </c>
      <c r="D126" s="20" t="s">
        <v>299</v>
      </c>
      <c r="E126" s="20">
        <v>84.14</v>
      </c>
      <c r="F126" s="20">
        <f t="shared" si="18"/>
        <v>85.855999999999995</v>
      </c>
      <c r="G126" s="19">
        <f>RANK(F126,$F$126:$F$128)</f>
        <v>1</v>
      </c>
      <c r="H126" s="19"/>
      <c r="I126" s="16" t="str">
        <f t="shared" si="19"/>
        <v>及格</v>
      </c>
      <c r="J126" s="16" t="str">
        <f t="shared" si="30"/>
        <v>是</v>
      </c>
      <c r="K126" s="21" t="s">
        <v>669</v>
      </c>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row>
    <row r="127" spans="1:247" s="3" customFormat="1" ht="15" customHeight="1">
      <c r="A127" s="19" t="s">
        <v>76</v>
      </c>
      <c r="B127" s="19" t="s">
        <v>14</v>
      </c>
      <c r="C127" s="19" t="s">
        <v>300</v>
      </c>
      <c r="D127" s="20" t="s">
        <v>301</v>
      </c>
      <c r="E127" s="20">
        <v>85.36</v>
      </c>
      <c r="F127" s="20">
        <f t="shared" si="18"/>
        <v>85.384</v>
      </c>
      <c r="G127" s="19">
        <f t="shared" ref="G127:G128" si="33">RANK(F127,$F$126:$F$128)</f>
        <v>2</v>
      </c>
      <c r="H127" s="19"/>
      <c r="I127" s="16" t="str">
        <f t="shared" si="19"/>
        <v>及格</v>
      </c>
      <c r="J127" s="16" t="str">
        <f t="shared" si="30"/>
        <v/>
      </c>
      <c r="K127" s="21" t="s">
        <v>669</v>
      </c>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row>
    <row r="128" spans="1:247" s="3" customFormat="1" ht="15" customHeight="1">
      <c r="A128" s="19" t="s">
        <v>76</v>
      </c>
      <c r="B128" s="19" t="s">
        <v>14</v>
      </c>
      <c r="C128" s="19" t="s">
        <v>302</v>
      </c>
      <c r="D128" s="20" t="s">
        <v>234</v>
      </c>
      <c r="E128" s="20">
        <v>75.430000000000007</v>
      </c>
      <c r="F128" s="20">
        <f t="shared" si="18"/>
        <v>74.572000000000003</v>
      </c>
      <c r="G128" s="19">
        <f t="shared" si="33"/>
        <v>3</v>
      </c>
      <c r="H128" s="19"/>
      <c r="I128" s="16" t="str">
        <f t="shared" si="19"/>
        <v>及格</v>
      </c>
      <c r="J128" s="16" t="str">
        <f t="shared" si="30"/>
        <v/>
      </c>
      <c r="K128" s="21" t="s">
        <v>669</v>
      </c>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row>
    <row r="129" spans="1:247" s="3" customFormat="1" ht="15" customHeight="1">
      <c r="A129" s="19" t="s">
        <v>77</v>
      </c>
      <c r="B129" s="19" t="s">
        <v>14</v>
      </c>
      <c r="C129" s="19" t="s">
        <v>303</v>
      </c>
      <c r="D129" s="20" t="s">
        <v>292</v>
      </c>
      <c r="E129" s="20">
        <v>83.57</v>
      </c>
      <c r="F129" s="20">
        <f t="shared" si="18"/>
        <v>81.907999999999987</v>
      </c>
      <c r="G129" s="19">
        <f>RANK(F129,$F$129:$F$129)</f>
        <v>1</v>
      </c>
      <c r="H129" s="19"/>
      <c r="I129" s="16" t="str">
        <f t="shared" si="19"/>
        <v>及格</v>
      </c>
      <c r="J129" s="16" t="str">
        <f t="shared" si="30"/>
        <v>是</v>
      </c>
      <c r="K129" s="21" t="s">
        <v>669</v>
      </c>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row>
    <row r="130" spans="1:247" s="3" customFormat="1" ht="15" customHeight="1">
      <c r="A130" s="19" t="s">
        <v>78</v>
      </c>
      <c r="B130" s="19" t="s">
        <v>14</v>
      </c>
      <c r="C130" s="19" t="s">
        <v>304</v>
      </c>
      <c r="D130" s="20" t="s">
        <v>305</v>
      </c>
      <c r="E130" s="20">
        <v>79.040000000000006</v>
      </c>
      <c r="F130" s="20">
        <f t="shared" si="18"/>
        <v>80.695999999999998</v>
      </c>
      <c r="G130" s="19">
        <f>RANK(F130,$F$130:$F$130)</f>
        <v>1</v>
      </c>
      <c r="H130" s="19"/>
      <c r="I130" s="16" t="str">
        <f t="shared" si="19"/>
        <v>及格</v>
      </c>
      <c r="J130" s="16" t="str">
        <f t="shared" si="30"/>
        <v>是</v>
      </c>
      <c r="K130" s="21" t="s">
        <v>669</v>
      </c>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row>
    <row r="131" spans="1:247" s="3" customFormat="1" ht="15" customHeight="1">
      <c r="A131" s="19" t="s">
        <v>79</v>
      </c>
      <c r="B131" s="19" t="s">
        <v>14</v>
      </c>
      <c r="C131" s="19" t="s">
        <v>306</v>
      </c>
      <c r="D131" s="20" t="s">
        <v>252</v>
      </c>
      <c r="E131" s="20">
        <v>79.540000000000006</v>
      </c>
      <c r="F131" s="20">
        <f t="shared" si="18"/>
        <v>79.456000000000003</v>
      </c>
      <c r="G131" s="19">
        <f>RANK(F131,$F$131:$F$131)</f>
        <v>1</v>
      </c>
      <c r="H131" s="19"/>
      <c r="I131" s="16" t="str">
        <f t="shared" si="19"/>
        <v>及格</v>
      </c>
      <c r="J131" s="16" t="str">
        <f t="shared" si="30"/>
        <v>是</v>
      </c>
      <c r="K131" s="21" t="s">
        <v>669</v>
      </c>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row>
    <row r="132" spans="1:247" s="3" customFormat="1" ht="15" customHeight="1">
      <c r="A132" s="19" t="s">
        <v>80</v>
      </c>
      <c r="B132" s="19" t="s">
        <v>14</v>
      </c>
      <c r="C132" s="19" t="s">
        <v>307</v>
      </c>
      <c r="D132" s="20" t="s">
        <v>305</v>
      </c>
      <c r="E132" s="20">
        <v>75.39</v>
      </c>
      <c r="F132" s="20">
        <f t="shared" ref="F132:F195" si="34">(D132*0.6)+(E132*0.4)</f>
        <v>79.236000000000004</v>
      </c>
      <c r="G132" s="19">
        <f>RANK(F132,$F$132:$F$133)</f>
        <v>1</v>
      </c>
      <c r="H132" s="19"/>
      <c r="I132" s="16" t="str">
        <f t="shared" ref="I132:I195" si="35">IF(F132&gt;=55,"及格","")</f>
        <v>及格</v>
      </c>
      <c r="J132" s="16" t="str">
        <f t="shared" si="30"/>
        <v>是</v>
      </c>
      <c r="K132" s="21" t="s">
        <v>669</v>
      </c>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row>
    <row r="133" spans="1:247" s="3" customFormat="1" ht="15" customHeight="1">
      <c r="A133" s="19" t="s">
        <v>80</v>
      </c>
      <c r="B133" s="19" t="s">
        <v>14</v>
      </c>
      <c r="C133" s="19" t="s">
        <v>308</v>
      </c>
      <c r="D133" s="20" t="s">
        <v>296</v>
      </c>
      <c r="E133" s="20">
        <v>75.040000000000006</v>
      </c>
      <c r="F133" s="20">
        <f t="shared" si="34"/>
        <v>74.056000000000012</v>
      </c>
      <c r="G133" s="19">
        <f>RANK(F133,$F$132:$F$133)</f>
        <v>2</v>
      </c>
      <c r="H133" s="19"/>
      <c r="I133" s="16" t="str">
        <f t="shared" si="35"/>
        <v>及格</v>
      </c>
      <c r="J133" s="16" t="str">
        <f t="shared" si="30"/>
        <v/>
      </c>
      <c r="K133" s="21" t="s">
        <v>669</v>
      </c>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row>
    <row r="134" spans="1:247" s="3" customFormat="1" ht="15" customHeight="1">
      <c r="A134" s="19" t="s">
        <v>81</v>
      </c>
      <c r="B134" s="19" t="s">
        <v>14</v>
      </c>
      <c r="C134" s="19" t="s">
        <v>309</v>
      </c>
      <c r="D134" s="20" t="s">
        <v>204</v>
      </c>
      <c r="E134" s="20">
        <v>77.319999999999993</v>
      </c>
      <c r="F134" s="20">
        <f t="shared" si="34"/>
        <v>79.527999999999992</v>
      </c>
      <c r="G134" s="19">
        <f>RANK(F134,$F$134:$F$134)</f>
        <v>1</v>
      </c>
      <c r="H134" s="19"/>
      <c r="I134" s="16" t="str">
        <f t="shared" si="35"/>
        <v>及格</v>
      </c>
      <c r="J134" s="16" t="str">
        <f t="shared" si="30"/>
        <v>是</v>
      </c>
      <c r="K134" s="21" t="s">
        <v>669</v>
      </c>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row>
    <row r="135" spans="1:247" s="3" customFormat="1" ht="15" customHeight="1">
      <c r="A135" s="19" t="s">
        <v>82</v>
      </c>
      <c r="B135" s="19" t="s">
        <v>14</v>
      </c>
      <c r="C135" s="19" t="s">
        <v>310</v>
      </c>
      <c r="D135" s="20" t="s">
        <v>311</v>
      </c>
      <c r="E135" s="20">
        <v>74.39</v>
      </c>
      <c r="F135" s="20">
        <f t="shared" si="34"/>
        <v>76.795999999999992</v>
      </c>
      <c r="G135" s="19">
        <f>RANK(F135,$F$135:$F$135)</f>
        <v>1</v>
      </c>
      <c r="H135" s="19"/>
      <c r="I135" s="16" t="str">
        <f t="shared" si="35"/>
        <v>及格</v>
      </c>
      <c r="J135" s="16" t="str">
        <f t="shared" si="30"/>
        <v>是</v>
      </c>
      <c r="K135" s="21" t="s">
        <v>669</v>
      </c>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row>
    <row r="136" spans="1:247" s="3" customFormat="1" ht="15" customHeight="1">
      <c r="A136" s="19" t="s">
        <v>83</v>
      </c>
      <c r="B136" s="19" t="s">
        <v>14</v>
      </c>
      <c r="C136" s="19" t="s">
        <v>312</v>
      </c>
      <c r="D136" s="20" t="s">
        <v>271</v>
      </c>
      <c r="E136" s="20">
        <v>79.459999999999994</v>
      </c>
      <c r="F136" s="20">
        <f t="shared" si="34"/>
        <v>80.143999999999991</v>
      </c>
      <c r="G136" s="19">
        <f>RANK(F136,$F$136:$F$138)</f>
        <v>1</v>
      </c>
      <c r="H136" s="19"/>
      <c r="I136" s="16" t="str">
        <f t="shared" si="35"/>
        <v>及格</v>
      </c>
      <c r="J136" s="16" t="str">
        <f t="shared" si="30"/>
        <v>是</v>
      </c>
      <c r="K136" s="21" t="s">
        <v>669</v>
      </c>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row>
    <row r="137" spans="1:247" s="3" customFormat="1" ht="15" customHeight="1">
      <c r="A137" s="19" t="s">
        <v>83</v>
      </c>
      <c r="B137" s="19" t="s">
        <v>14</v>
      </c>
      <c r="C137" s="19" t="s">
        <v>313</v>
      </c>
      <c r="D137" s="20" t="s">
        <v>157</v>
      </c>
      <c r="E137" s="20">
        <v>69.069999999999993</v>
      </c>
      <c r="F137" s="20">
        <f t="shared" si="34"/>
        <v>75.027999999999992</v>
      </c>
      <c r="G137" s="19">
        <f t="shared" ref="G137:G138" si="36">RANK(F137,$F$136:$F$138)</f>
        <v>2</v>
      </c>
      <c r="H137" s="19"/>
      <c r="I137" s="16" t="str">
        <f t="shared" si="35"/>
        <v>及格</v>
      </c>
      <c r="J137" s="16" t="str">
        <f t="shared" si="30"/>
        <v/>
      </c>
      <c r="K137" s="21" t="s">
        <v>669</v>
      </c>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row>
    <row r="138" spans="1:247" s="3" customFormat="1" ht="15" customHeight="1">
      <c r="A138" s="19" t="s">
        <v>83</v>
      </c>
      <c r="B138" s="19" t="s">
        <v>14</v>
      </c>
      <c r="C138" s="19" t="s">
        <v>314</v>
      </c>
      <c r="D138" s="20" t="s">
        <v>315</v>
      </c>
      <c r="E138" s="20">
        <v>75.540000000000006</v>
      </c>
      <c r="F138" s="20">
        <f t="shared" si="34"/>
        <v>70.775999999999996</v>
      </c>
      <c r="G138" s="19">
        <f t="shared" si="36"/>
        <v>3</v>
      </c>
      <c r="H138" s="19"/>
      <c r="I138" s="16" t="str">
        <f t="shared" si="35"/>
        <v>及格</v>
      </c>
      <c r="J138" s="16" t="str">
        <f t="shared" si="30"/>
        <v/>
      </c>
      <c r="K138" s="21" t="s">
        <v>669</v>
      </c>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row>
    <row r="139" spans="1:247" s="3" customFormat="1" ht="15" customHeight="1">
      <c r="A139" s="19" t="s">
        <v>84</v>
      </c>
      <c r="B139" s="19" t="s">
        <v>14</v>
      </c>
      <c r="C139" s="19" t="s">
        <v>316</v>
      </c>
      <c r="D139" s="20" t="s">
        <v>176</v>
      </c>
      <c r="E139" s="20">
        <v>77.569999999999993</v>
      </c>
      <c r="F139" s="20">
        <f t="shared" si="34"/>
        <v>79.147999999999996</v>
      </c>
      <c r="G139" s="19">
        <f>RANK(F139,$F$139:$F$141)</f>
        <v>1</v>
      </c>
      <c r="H139" s="19"/>
      <c r="I139" s="16" t="str">
        <f t="shared" si="35"/>
        <v>及格</v>
      </c>
      <c r="J139" s="16" t="str">
        <f t="shared" si="30"/>
        <v>是</v>
      </c>
      <c r="K139" s="21" t="s">
        <v>669</v>
      </c>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row>
    <row r="140" spans="1:247" s="3" customFormat="1" ht="15" customHeight="1">
      <c r="A140" s="19" t="s">
        <v>84</v>
      </c>
      <c r="B140" s="19" t="s">
        <v>14</v>
      </c>
      <c r="C140" s="19" t="s">
        <v>317</v>
      </c>
      <c r="D140" s="20" t="s">
        <v>246</v>
      </c>
      <c r="E140" s="20">
        <v>71.5</v>
      </c>
      <c r="F140" s="20">
        <f t="shared" si="34"/>
        <v>74.92</v>
      </c>
      <c r="G140" s="19">
        <f t="shared" ref="G140:G141" si="37">RANK(F140,$F$139:$F$141)</f>
        <v>3</v>
      </c>
      <c r="H140" s="19"/>
      <c r="I140" s="16" t="str">
        <f t="shared" si="35"/>
        <v>及格</v>
      </c>
      <c r="J140" s="16" t="str">
        <f t="shared" si="30"/>
        <v/>
      </c>
      <c r="K140" s="21" t="s">
        <v>669</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row>
    <row r="141" spans="1:247" s="3" customFormat="1" ht="15" customHeight="1">
      <c r="A141" s="19" t="s">
        <v>84</v>
      </c>
      <c r="B141" s="19" t="s">
        <v>14</v>
      </c>
      <c r="C141" s="19" t="s">
        <v>318</v>
      </c>
      <c r="D141" s="20" t="s">
        <v>229</v>
      </c>
      <c r="E141" s="20">
        <v>79.86</v>
      </c>
      <c r="F141" s="20">
        <f t="shared" si="34"/>
        <v>76.22399999999999</v>
      </c>
      <c r="G141" s="19">
        <f t="shared" si="37"/>
        <v>2</v>
      </c>
      <c r="H141" s="19"/>
      <c r="I141" s="16" t="str">
        <f t="shared" si="35"/>
        <v>及格</v>
      </c>
      <c r="J141" s="16" t="str">
        <f t="shared" si="30"/>
        <v/>
      </c>
      <c r="K141" s="21" t="s">
        <v>669</v>
      </c>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row>
    <row r="142" spans="1:247" s="3" customFormat="1" ht="15" customHeight="1">
      <c r="A142" s="19" t="s">
        <v>85</v>
      </c>
      <c r="B142" s="19" t="s">
        <v>14</v>
      </c>
      <c r="C142" s="19" t="s">
        <v>319</v>
      </c>
      <c r="D142" s="20" t="s">
        <v>172</v>
      </c>
      <c r="E142" s="20">
        <v>81.319999999999993</v>
      </c>
      <c r="F142" s="20">
        <f t="shared" si="34"/>
        <v>82.087999999999994</v>
      </c>
      <c r="G142" s="19">
        <f>RANK(F142,$F$142:$F$142)</f>
        <v>1</v>
      </c>
      <c r="H142" s="19"/>
      <c r="I142" s="16" t="str">
        <f t="shared" si="35"/>
        <v>及格</v>
      </c>
      <c r="J142" s="16" t="str">
        <f t="shared" si="30"/>
        <v>是</v>
      </c>
      <c r="K142" s="21" t="s">
        <v>669</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row>
    <row r="143" spans="1:247" s="3" customFormat="1" ht="15" customHeight="1">
      <c r="A143" s="19" t="s">
        <v>86</v>
      </c>
      <c r="B143" s="19" t="s">
        <v>14</v>
      </c>
      <c r="C143" s="19" t="s">
        <v>320</v>
      </c>
      <c r="D143" s="20" t="s">
        <v>321</v>
      </c>
      <c r="E143" s="20">
        <v>82.04</v>
      </c>
      <c r="F143" s="20">
        <f t="shared" si="34"/>
        <v>82.855999999999995</v>
      </c>
      <c r="G143" s="19">
        <f>RANK(F143,$F$143:$F$145)</f>
        <v>1</v>
      </c>
      <c r="H143" s="19"/>
      <c r="I143" s="16" t="str">
        <f t="shared" si="35"/>
        <v>及格</v>
      </c>
      <c r="J143" s="16" t="str">
        <f t="shared" si="30"/>
        <v>是</v>
      </c>
      <c r="K143" s="21" t="s">
        <v>669</v>
      </c>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row>
    <row r="144" spans="1:247" s="3" customFormat="1" ht="15" customHeight="1">
      <c r="A144" s="19" t="s">
        <v>86</v>
      </c>
      <c r="B144" s="19" t="s">
        <v>14</v>
      </c>
      <c r="C144" s="19" t="s">
        <v>322</v>
      </c>
      <c r="D144" s="20" t="s">
        <v>155</v>
      </c>
      <c r="E144" s="20">
        <v>75.569999999999993</v>
      </c>
      <c r="F144" s="20">
        <f t="shared" si="34"/>
        <v>78.947999999999993</v>
      </c>
      <c r="G144" s="19">
        <f t="shared" ref="G144:G145" si="38">RANK(F144,$F$143:$F$145)</f>
        <v>2</v>
      </c>
      <c r="H144" s="19"/>
      <c r="I144" s="16" t="str">
        <f t="shared" si="35"/>
        <v>及格</v>
      </c>
      <c r="J144" s="16" t="str">
        <f t="shared" si="30"/>
        <v/>
      </c>
      <c r="K144" s="21" t="s">
        <v>669</v>
      </c>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row>
    <row r="145" spans="1:247" s="3" customFormat="1" ht="15" customHeight="1">
      <c r="A145" s="19" t="s">
        <v>86</v>
      </c>
      <c r="B145" s="19" t="s">
        <v>14</v>
      </c>
      <c r="C145" s="19" t="s">
        <v>323</v>
      </c>
      <c r="D145" s="20" t="s">
        <v>118</v>
      </c>
      <c r="E145" s="20">
        <v>83.54</v>
      </c>
      <c r="F145" s="20">
        <f t="shared" si="34"/>
        <v>78.896000000000001</v>
      </c>
      <c r="G145" s="19">
        <f t="shared" si="38"/>
        <v>3</v>
      </c>
      <c r="H145" s="19"/>
      <c r="I145" s="16" t="str">
        <f t="shared" si="35"/>
        <v>及格</v>
      </c>
      <c r="J145" s="16" t="str">
        <f t="shared" si="30"/>
        <v/>
      </c>
      <c r="K145" s="21" t="s">
        <v>669</v>
      </c>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row>
    <row r="146" spans="1:247" s="3" customFormat="1" ht="15" customHeight="1">
      <c r="A146" s="19" t="s">
        <v>87</v>
      </c>
      <c r="B146" s="19" t="s">
        <v>14</v>
      </c>
      <c r="C146" s="19" t="s">
        <v>324</v>
      </c>
      <c r="D146" s="20" t="s">
        <v>325</v>
      </c>
      <c r="E146" s="20">
        <v>82.04</v>
      </c>
      <c r="F146" s="20">
        <f t="shared" si="34"/>
        <v>76.135999999999996</v>
      </c>
      <c r="G146" s="19">
        <f>RANK(F146,$F$146:$F$147)</f>
        <v>1</v>
      </c>
      <c r="H146" s="19"/>
      <c r="I146" s="16" t="str">
        <f t="shared" si="35"/>
        <v>及格</v>
      </c>
      <c r="J146" s="16" t="str">
        <f t="shared" si="30"/>
        <v>是</v>
      </c>
      <c r="K146" s="21" t="s">
        <v>669</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row>
    <row r="147" spans="1:247" s="3" customFormat="1" ht="15" customHeight="1">
      <c r="A147" s="19" t="s">
        <v>87</v>
      </c>
      <c r="B147" s="19" t="s">
        <v>14</v>
      </c>
      <c r="C147" s="19" t="s">
        <v>326</v>
      </c>
      <c r="D147" s="20" t="s">
        <v>164</v>
      </c>
      <c r="E147" s="20">
        <v>73.39</v>
      </c>
      <c r="F147" s="20">
        <f t="shared" si="34"/>
        <v>71.596000000000004</v>
      </c>
      <c r="G147" s="19">
        <f>RANK(F147,$F$146:$F$147)</f>
        <v>2</v>
      </c>
      <c r="H147" s="19"/>
      <c r="I147" s="16" t="str">
        <f t="shared" si="35"/>
        <v>及格</v>
      </c>
      <c r="J147" s="16" t="str">
        <f t="shared" si="30"/>
        <v/>
      </c>
      <c r="K147" s="21" t="s">
        <v>669</v>
      </c>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row>
    <row r="148" spans="1:247" s="3" customFormat="1" ht="15" customHeight="1">
      <c r="A148" s="19" t="s">
        <v>88</v>
      </c>
      <c r="B148" s="19" t="s">
        <v>14</v>
      </c>
      <c r="C148" s="19" t="s">
        <v>327</v>
      </c>
      <c r="D148" s="20" t="s">
        <v>178</v>
      </c>
      <c r="E148" s="20">
        <v>74.790000000000006</v>
      </c>
      <c r="F148" s="20">
        <f t="shared" si="34"/>
        <v>77.676000000000002</v>
      </c>
      <c r="G148" s="19">
        <f>RANK(F148,$F$148:$F$148)</f>
        <v>1</v>
      </c>
      <c r="H148" s="19"/>
      <c r="I148" s="16" t="str">
        <f t="shared" si="35"/>
        <v>及格</v>
      </c>
      <c r="J148" s="16" t="str">
        <f t="shared" si="30"/>
        <v>是</v>
      </c>
      <c r="K148" s="21" t="s">
        <v>669</v>
      </c>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row>
    <row r="149" spans="1:247" s="3" customFormat="1" ht="15" customHeight="1">
      <c r="A149" s="19" t="s">
        <v>89</v>
      </c>
      <c r="B149" s="19" t="s">
        <v>14</v>
      </c>
      <c r="C149" s="19" t="s">
        <v>328</v>
      </c>
      <c r="D149" s="20" t="s">
        <v>287</v>
      </c>
      <c r="E149" s="20">
        <v>81.040000000000006</v>
      </c>
      <c r="F149" s="20">
        <f t="shared" si="34"/>
        <v>80.415999999999997</v>
      </c>
      <c r="G149" s="19">
        <f>RANK(F149,$F$149:$F$151)</f>
        <v>1</v>
      </c>
      <c r="H149" s="19"/>
      <c r="I149" s="16" t="str">
        <f t="shared" si="35"/>
        <v>及格</v>
      </c>
      <c r="J149" s="16" t="str">
        <f t="shared" si="30"/>
        <v>是</v>
      </c>
      <c r="K149" s="21" t="s">
        <v>669</v>
      </c>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row>
    <row r="150" spans="1:247" s="3" customFormat="1" ht="15" customHeight="1">
      <c r="A150" s="19" t="s">
        <v>89</v>
      </c>
      <c r="B150" s="19" t="s">
        <v>14</v>
      </c>
      <c r="C150" s="19" t="s">
        <v>329</v>
      </c>
      <c r="D150" s="20" t="s">
        <v>140</v>
      </c>
      <c r="E150" s="20">
        <v>73.75</v>
      </c>
      <c r="F150" s="20">
        <f t="shared" si="34"/>
        <v>74.02000000000001</v>
      </c>
      <c r="G150" s="19">
        <f>RANK(F150,$F$149:$F$151)</f>
        <v>3</v>
      </c>
      <c r="H150" s="19"/>
      <c r="I150" s="16" t="str">
        <f t="shared" si="35"/>
        <v>及格</v>
      </c>
      <c r="J150" s="16" t="str">
        <f t="shared" si="30"/>
        <v/>
      </c>
      <c r="K150" s="21" t="s">
        <v>669</v>
      </c>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row>
    <row r="151" spans="1:247" s="3" customFormat="1" ht="15" customHeight="1">
      <c r="A151" s="19" t="s">
        <v>89</v>
      </c>
      <c r="B151" s="19" t="s">
        <v>14</v>
      </c>
      <c r="C151" s="19" t="s">
        <v>330</v>
      </c>
      <c r="D151" s="20" t="s">
        <v>229</v>
      </c>
      <c r="E151" s="20">
        <v>81.819999999999993</v>
      </c>
      <c r="F151" s="20">
        <f t="shared" si="34"/>
        <v>77.007999999999996</v>
      </c>
      <c r="G151" s="19">
        <f>RANK(F151,$F$149:$F$151)</f>
        <v>2</v>
      </c>
      <c r="H151" s="19"/>
      <c r="I151" s="16" t="str">
        <f t="shared" si="35"/>
        <v>及格</v>
      </c>
      <c r="J151" s="16" t="str">
        <f t="shared" si="30"/>
        <v/>
      </c>
      <c r="K151" s="21" t="s">
        <v>669</v>
      </c>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row>
    <row r="152" spans="1:247" s="3" customFormat="1" ht="15" customHeight="1">
      <c r="A152" s="19" t="s">
        <v>90</v>
      </c>
      <c r="B152" s="19" t="s">
        <v>14</v>
      </c>
      <c r="C152" s="19" t="s">
        <v>331</v>
      </c>
      <c r="D152" s="20" t="s">
        <v>193</v>
      </c>
      <c r="E152" s="20">
        <v>77.459999999999994</v>
      </c>
      <c r="F152" s="20">
        <f t="shared" si="34"/>
        <v>77.063999999999993</v>
      </c>
      <c r="G152" s="19">
        <f>RANK(F152,$F$152:$F$152)</f>
        <v>1</v>
      </c>
      <c r="H152" s="19"/>
      <c r="I152" s="16" t="str">
        <f t="shared" si="35"/>
        <v>及格</v>
      </c>
      <c r="J152" s="16" t="str">
        <f t="shared" si="30"/>
        <v>是</v>
      </c>
      <c r="K152" s="21" t="s">
        <v>669</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row>
    <row r="153" spans="1:247" s="3" customFormat="1" ht="15" customHeight="1">
      <c r="A153" s="19" t="s">
        <v>91</v>
      </c>
      <c r="B153" s="19" t="s">
        <v>14</v>
      </c>
      <c r="C153" s="19" t="s">
        <v>332</v>
      </c>
      <c r="D153" s="20" t="s">
        <v>256</v>
      </c>
      <c r="E153" s="20">
        <v>78.75</v>
      </c>
      <c r="F153" s="20">
        <f t="shared" si="34"/>
        <v>82.38</v>
      </c>
      <c r="G153" s="19">
        <f>RANK(F153,$F$153:$F$155)</f>
        <v>1</v>
      </c>
      <c r="H153" s="19"/>
      <c r="I153" s="16" t="str">
        <f t="shared" si="35"/>
        <v>及格</v>
      </c>
      <c r="J153" s="16" t="str">
        <f t="shared" si="30"/>
        <v>是</v>
      </c>
      <c r="K153" s="21" t="s">
        <v>669</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row>
    <row r="154" spans="1:247" s="3" customFormat="1" ht="15" customHeight="1">
      <c r="A154" s="19" t="s">
        <v>91</v>
      </c>
      <c r="B154" s="19" t="s">
        <v>14</v>
      </c>
      <c r="C154" s="19" t="s">
        <v>333</v>
      </c>
      <c r="D154" s="20" t="s">
        <v>178</v>
      </c>
      <c r="E154" s="20">
        <v>83.5</v>
      </c>
      <c r="F154" s="20">
        <f t="shared" si="34"/>
        <v>81.16</v>
      </c>
      <c r="G154" s="19">
        <f t="shared" ref="G154:G155" si="39">RANK(F154,$F$153:$F$155)</f>
        <v>2</v>
      </c>
      <c r="H154" s="19"/>
      <c r="I154" s="16" t="str">
        <f t="shared" si="35"/>
        <v>及格</v>
      </c>
      <c r="J154" s="16" t="str">
        <f t="shared" si="30"/>
        <v/>
      </c>
      <c r="K154" s="21" t="s">
        <v>669</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row>
    <row r="155" spans="1:247" s="3" customFormat="1" ht="15" customHeight="1">
      <c r="A155" s="19" t="s">
        <v>91</v>
      </c>
      <c r="B155" s="19" t="s">
        <v>14</v>
      </c>
      <c r="C155" s="19" t="s">
        <v>334</v>
      </c>
      <c r="D155" s="20" t="s">
        <v>178</v>
      </c>
      <c r="E155" s="20">
        <v>80.709999999999994</v>
      </c>
      <c r="F155" s="20">
        <f t="shared" si="34"/>
        <v>80.043999999999997</v>
      </c>
      <c r="G155" s="19">
        <f t="shared" si="39"/>
        <v>3</v>
      </c>
      <c r="H155" s="19"/>
      <c r="I155" s="16" t="str">
        <f t="shared" si="35"/>
        <v>及格</v>
      </c>
      <c r="J155" s="16" t="str">
        <f t="shared" si="30"/>
        <v/>
      </c>
      <c r="K155" s="21" t="s">
        <v>669</v>
      </c>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row>
    <row r="156" spans="1:247" s="3" customFormat="1" ht="15" customHeight="1">
      <c r="A156" s="19" t="s">
        <v>92</v>
      </c>
      <c r="B156" s="19" t="s">
        <v>14</v>
      </c>
      <c r="C156" s="19" t="s">
        <v>335</v>
      </c>
      <c r="D156" s="20" t="s">
        <v>250</v>
      </c>
      <c r="E156" s="20">
        <v>78.680000000000007</v>
      </c>
      <c r="F156" s="20">
        <f t="shared" si="34"/>
        <v>83.432000000000002</v>
      </c>
      <c r="G156" s="19">
        <f>RANK(F156,$F$156:$F$158)</f>
        <v>1</v>
      </c>
      <c r="H156" s="19"/>
      <c r="I156" s="16" t="str">
        <f t="shared" si="35"/>
        <v>及格</v>
      </c>
      <c r="J156" s="16" t="str">
        <f t="shared" si="30"/>
        <v>是</v>
      </c>
      <c r="K156" s="21" t="s">
        <v>669</v>
      </c>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row>
    <row r="157" spans="1:247" s="3" customFormat="1" ht="15" customHeight="1">
      <c r="A157" s="19" t="s">
        <v>92</v>
      </c>
      <c r="B157" s="19" t="s">
        <v>14</v>
      </c>
      <c r="C157" s="19" t="s">
        <v>336</v>
      </c>
      <c r="D157" s="20" t="s">
        <v>138</v>
      </c>
      <c r="E157" s="20">
        <v>75.819999999999993</v>
      </c>
      <c r="F157" s="20">
        <f t="shared" si="34"/>
        <v>74.968000000000004</v>
      </c>
      <c r="G157" s="19">
        <f t="shared" ref="G157:G158" si="40">RANK(F157,$F$156:$F$158)</f>
        <v>2</v>
      </c>
      <c r="H157" s="19"/>
      <c r="I157" s="16" t="str">
        <f t="shared" si="35"/>
        <v>及格</v>
      </c>
      <c r="J157" s="16" t="str">
        <f t="shared" si="30"/>
        <v/>
      </c>
      <c r="K157" s="21" t="s">
        <v>669</v>
      </c>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row>
    <row r="158" spans="1:247" s="3" customFormat="1" ht="15" customHeight="1">
      <c r="A158" s="19" t="s">
        <v>92</v>
      </c>
      <c r="B158" s="19" t="s">
        <v>14</v>
      </c>
      <c r="C158" s="19" t="s">
        <v>337</v>
      </c>
      <c r="D158" s="20" t="s">
        <v>338</v>
      </c>
      <c r="E158" s="20">
        <v>71.790000000000006</v>
      </c>
      <c r="F158" s="20">
        <f t="shared" si="34"/>
        <v>67.116</v>
      </c>
      <c r="G158" s="19">
        <f t="shared" si="40"/>
        <v>3</v>
      </c>
      <c r="H158" s="19"/>
      <c r="I158" s="16" t="str">
        <f t="shared" si="35"/>
        <v>及格</v>
      </c>
      <c r="J158" s="16" t="str">
        <f t="shared" si="30"/>
        <v/>
      </c>
      <c r="K158" s="21" t="s">
        <v>669</v>
      </c>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row>
    <row r="159" spans="1:247" s="3" customFormat="1" ht="15" customHeight="1">
      <c r="A159" s="19" t="s">
        <v>93</v>
      </c>
      <c r="B159" s="19" t="s">
        <v>5</v>
      </c>
      <c r="C159" s="19" t="s">
        <v>339</v>
      </c>
      <c r="D159" s="20" t="s">
        <v>284</v>
      </c>
      <c r="E159" s="20">
        <v>79.61</v>
      </c>
      <c r="F159" s="20">
        <f t="shared" si="34"/>
        <v>82.603999999999999</v>
      </c>
      <c r="G159" s="19">
        <f>RANK(F159,$F$159:$F$164)</f>
        <v>2</v>
      </c>
      <c r="H159" s="19"/>
      <c r="I159" s="16" t="str">
        <f t="shared" si="35"/>
        <v>及格</v>
      </c>
      <c r="J159" s="16" t="str">
        <f t="shared" ref="J159:J169" si="41">IF(AND(G159&lt;=2,I159="及格"),"是","")</f>
        <v>是</v>
      </c>
      <c r="K159" s="21" t="s">
        <v>669</v>
      </c>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row>
    <row r="160" spans="1:247" s="3" customFormat="1" ht="15" customHeight="1">
      <c r="A160" s="19" t="s">
        <v>93</v>
      </c>
      <c r="B160" s="19" t="s">
        <v>5</v>
      </c>
      <c r="C160" s="19" t="s">
        <v>340</v>
      </c>
      <c r="D160" s="20" t="s">
        <v>341</v>
      </c>
      <c r="E160" s="20">
        <v>86.29</v>
      </c>
      <c r="F160" s="20">
        <f t="shared" si="34"/>
        <v>83.356000000000009</v>
      </c>
      <c r="G160" s="19">
        <f t="shared" ref="G160:G164" si="42">RANK(F160,$F$159:$F$164)</f>
        <v>1</v>
      </c>
      <c r="H160" s="19"/>
      <c r="I160" s="16" t="str">
        <f t="shared" si="35"/>
        <v>及格</v>
      </c>
      <c r="J160" s="16" t="str">
        <f t="shared" si="41"/>
        <v>是</v>
      </c>
      <c r="K160" s="21" t="s">
        <v>669</v>
      </c>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row>
    <row r="161" spans="1:247" s="3" customFormat="1" ht="15" customHeight="1">
      <c r="A161" s="19" t="s">
        <v>93</v>
      </c>
      <c r="B161" s="19" t="s">
        <v>5</v>
      </c>
      <c r="C161" s="19" t="s">
        <v>342</v>
      </c>
      <c r="D161" s="20" t="s">
        <v>252</v>
      </c>
      <c r="E161" s="20">
        <v>82</v>
      </c>
      <c r="F161" s="20">
        <f t="shared" si="34"/>
        <v>80.44</v>
      </c>
      <c r="G161" s="19">
        <f t="shared" si="42"/>
        <v>3</v>
      </c>
      <c r="H161" s="19"/>
      <c r="I161" s="16" t="str">
        <f t="shared" si="35"/>
        <v>及格</v>
      </c>
      <c r="J161" s="16" t="str">
        <f t="shared" si="41"/>
        <v/>
      </c>
      <c r="K161" s="21" t="s">
        <v>669</v>
      </c>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row>
    <row r="162" spans="1:247" s="3" customFormat="1" ht="15" customHeight="1">
      <c r="A162" s="19" t="s">
        <v>93</v>
      </c>
      <c r="B162" s="19" t="s">
        <v>5</v>
      </c>
      <c r="C162" s="19" t="s">
        <v>343</v>
      </c>
      <c r="D162" s="20" t="s">
        <v>122</v>
      </c>
      <c r="E162" s="20">
        <v>74.25</v>
      </c>
      <c r="F162" s="20">
        <f t="shared" si="34"/>
        <v>73.86</v>
      </c>
      <c r="G162" s="19">
        <f t="shared" si="42"/>
        <v>4</v>
      </c>
      <c r="H162" s="19"/>
      <c r="I162" s="16" t="str">
        <f t="shared" si="35"/>
        <v>及格</v>
      </c>
      <c r="J162" s="16" t="str">
        <f t="shared" si="41"/>
        <v/>
      </c>
      <c r="K162" s="21" t="s">
        <v>669</v>
      </c>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row>
    <row r="163" spans="1:247" s="3" customFormat="1" ht="15" customHeight="1">
      <c r="A163" s="19" t="s">
        <v>93</v>
      </c>
      <c r="B163" s="19" t="s">
        <v>5</v>
      </c>
      <c r="C163" s="19" t="s">
        <v>344</v>
      </c>
      <c r="D163" s="20" t="s">
        <v>161</v>
      </c>
      <c r="E163" s="20">
        <v>68.819999999999993</v>
      </c>
      <c r="F163" s="20">
        <f t="shared" si="34"/>
        <v>71.448000000000008</v>
      </c>
      <c r="G163" s="19">
        <f t="shared" si="42"/>
        <v>5</v>
      </c>
      <c r="H163" s="19"/>
      <c r="I163" s="16" t="str">
        <f t="shared" si="35"/>
        <v>及格</v>
      </c>
      <c r="J163" s="16" t="str">
        <f t="shared" si="41"/>
        <v/>
      </c>
      <c r="K163" s="21" t="s">
        <v>669</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row>
    <row r="164" spans="1:247" s="7" customFormat="1" ht="15" customHeight="1">
      <c r="A164" s="19" t="s">
        <v>93</v>
      </c>
      <c r="B164" s="19" t="s">
        <v>5</v>
      </c>
      <c r="C164" s="19" t="s">
        <v>345</v>
      </c>
      <c r="D164" s="20" t="s">
        <v>41</v>
      </c>
      <c r="E164" s="20">
        <v>69.25</v>
      </c>
      <c r="F164" s="20">
        <f t="shared" si="34"/>
        <v>68.38</v>
      </c>
      <c r="G164" s="19">
        <f t="shared" si="42"/>
        <v>6</v>
      </c>
      <c r="H164" s="19"/>
      <c r="I164" s="16" t="str">
        <f t="shared" si="35"/>
        <v>及格</v>
      </c>
      <c r="J164" s="16" t="str">
        <f t="shared" si="41"/>
        <v/>
      </c>
      <c r="K164" s="21" t="s">
        <v>669</v>
      </c>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row>
    <row r="165" spans="1:247" s="3" customFormat="1" ht="15" customHeight="1">
      <c r="A165" s="19" t="s">
        <v>94</v>
      </c>
      <c r="B165" s="19" t="s">
        <v>5</v>
      </c>
      <c r="C165" s="19" t="s">
        <v>346</v>
      </c>
      <c r="D165" s="20" t="s">
        <v>204</v>
      </c>
      <c r="E165" s="20">
        <v>74.819999999999993</v>
      </c>
      <c r="F165" s="20">
        <f t="shared" si="34"/>
        <v>78.527999999999992</v>
      </c>
      <c r="G165" s="19">
        <f>RANK(F165,$F$165:$F$169)</f>
        <v>3</v>
      </c>
      <c r="H165" s="19"/>
      <c r="I165" s="16" t="str">
        <f t="shared" si="35"/>
        <v>及格</v>
      </c>
      <c r="J165" s="16" t="str">
        <f t="shared" si="41"/>
        <v/>
      </c>
      <c r="K165" s="21" t="s">
        <v>669</v>
      </c>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row>
    <row r="166" spans="1:247" s="3" customFormat="1" ht="15" customHeight="1">
      <c r="A166" s="19" t="s">
        <v>94</v>
      </c>
      <c r="B166" s="19" t="s">
        <v>5</v>
      </c>
      <c r="C166" s="19" t="s">
        <v>347</v>
      </c>
      <c r="D166" s="20" t="s">
        <v>112</v>
      </c>
      <c r="E166" s="20">
        <v>83.75</v>
      </c>
      <c r="F166" s="20">
        <f t="shared" si="34"/>
        <v>81.740000000000009</v>
      </c>
      <c r="G166" s="19">
        <f t="shared" ref="G166:G169" si="43">RANK(F166,$F$165:$F$169)</f>
        <v>1</v>
      </c>
      <c r="H166" s="19"/>
      <c r="I166" s="16" t="str">
        <f t="shared" si="35"/>
        <v>及格</v>
      </c>
      <c r="J166" s="16" t="str">
        <f t="shared" si="41"/>
        <v>是</v>
      </c>
      <c r="K166" s="21" t="s">
        <v>669</v>
      </c>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row>
    <row r="167" spans="1:247" s="3" customFormat="1" ht="15" customHeight="1">
      <c r="A167" s="19" t="s">
        <v>94</v>
      </c>
      <c r="B167" s="19" t="s">
        <v>5</v>
      </c>
      <c r="C167" s="19" t="s">
        <v>348</v>
      </c>
      <c r="D167" s="20" t="s">
        <v>157</v>
      </c>
      <c r="E167" s="20">
        <v>78.930000000000007</v>
      </c>
      <c r="F167" s="20">
        <f t="shared" si="34"/>
        <v>78.972000000000008</v>
      </c>
      <c r="G167" s="19">
        <f t="shared" si="43"/>
        <v>2</v>
      </c>
      <c r="H167" s="19"/>
      <c r="I167" s="16" t="str">
        <f t="shared" si="35"/>
        <v>及格</v>
      </c>
      <c r="J167" s="16" t="str">
        <f t="shared" si="41"/>
        <v>是</v>
      </c>
      <c r="K167" s="21" t="s">
        <v>669</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row>
    <row r="168" spans="1:247" s="3" customFormat="1" ht="15" customHeight="1">
      <c r="A168" s="19" t="s">
        <v>94</v>
      </c>
      <c r="B168" s="19" t="s">
        <v>5</v>
      </c>
      <c r="C168" s="19" t="s">
        <v>349</v>
      </c>
      <c r="D168" s="20" t="s">
        <v>114</v>
      </c>
      <c r="E168" s="20">
        <v>75.209999999999994</v>
      </c>
      <c r="F168" s="20">
        <f t="shared" si="34"/>
        <v>76.884</v>
      </c>
      <c r="G168" s="19">
        <f t="shared" si="43"/>
        <v>5</v>
      </c>
      <c r="H168" s="19"/>
      <c r="I168" s="16" t="str">
        <f t="shared" si="35"/>
        <v>及格</v>
      </c>
      <c r="J168" s="16" t="str">
        <f t="shared" si="41"/>
        <v/>
      </c>
      <c r="K168" s="21" t="s">
        <v>669</v>
      </c>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row>
    <row r="169" spans="1:247" s="3" customFormat="1" ht="15" customHeight="1">
      <c r="A169" s="19" t="s">
        <v>94</v>
      </c>
      <c r="B169" s="19" t="s">
        <v>5</v>
      </c>
      <c r="C169" s="19" t="s">
        <v>350</v>
      </c>
      <c r="D169" s="20" t="s">
        <v>280</v>
      </c>
      <c r="E169" s="20">
        <v>78.39</v>
      </c>
      <c r="F169" s="20">
        <f t="shared" si="34"/>
        <v>77.555999999999997</v>
      </c>
      <c r="G169" s="19">
        <f t="shared" si="43"/>
        <v>4</v>
      </c>
      <c r="H169" s="19"/>
      <c r="I169" s="16" t="str">
        <f t="shared" si="35"/>
        <v>及格</v>
      </c>
      <c r="J169" s="16" t="str">
        <f t="shared" si="41"/>
        <v/>
      </c>
      <c r="K169" s="21" t="s">
        <v>669</v>
      </c>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row>
    <row r="170" spans="1:247" s="3" customFormat="1" ht="15" customHeight="1">
      <c r="A170" s="19" t="s">
        <v>95</v>
      </c>
      <c r="B170" s="19" t="s">
        <v>14</v>
      </c>
      <c r="C170" s="19" t="s">
        <v>351</v>
      </c>
      <c r="D170" s="20" t="s">
        <v>161</v>
      </c>
      <c r="E170" s="20">
        <v>82.93</v>
      </c>
      <c r="F170" s="20">
        <f t="shared" si="34"/>
        <v>77.092000000000013</v>
      </c>
      <c r="G170" s="19">
        <f>RANK(F170,$F$170:$F$170)</f>
        <v>1</v>
      </c>
      <c r="H170" s="19"/>
      <c r="I170" s="16" t="str">
        <f t="shared" si="35"/>
        <v>及格</v>
      </c>
      <c r="J170" s="16" t="str">
        <f t="shared" ref="J170:J184" si="44">IF(AND(G170&lt;=1,I170="及格"),"是","")</f>
        <v>是</v>
      </c>
      <c r="K170" s="21" t="s">
        <v>669</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row>
    <row r="171" spans="1:247" s="3" customFormat="1" ht="15" customHeight="1">
      <c r="A171" s="19" t="s">
        <v>96</v>
      </c>
      <c r="B171" s="19" t="s">
        <v>14</v>
      </c>
      <c r="C171" s="19" t="s">
        <v>352</v>
      </c>
      <c r="D171" s="20" t="s">
        <v>353</v>
      </c>
      <c r="E171" s="20">
        <v>75.180000000000007</v>
      </c>
      <c r="F171" s="20">
        <f t="shared" si="34"/>
        <v>74.951999999999998</v>
      </c>
      <c r="G171" s="19">
        <f>RANK(F171,$F$171:$F$173)</f>
        <v>2</v>
      </c>
      <c r="H171" s="19"/>
      <c r="I171" s="16" t="str">
        <f t="shared" si="35"/>
        <v>及格</v>
      </c>
      <c r="J171" s="16" t="str">
        <f t="shared" si="44"/>
        <v/>
      </c>
      <c r="K171" s="21" t="s">
        <v>669</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row>
    <row r="172" spans="1:247" s="3" customFormat="1" ht="15" customHeight="1">
      <c r="A172" s="19" t="s">
        <v>96</v>
      </c>
      <c r="B172" s="19" t="s">
        <v>14</v>
      </c>
      <c r="C172" s="19" t="s">
        <v>354</v>
      </c>
      <c r="D172" s="20" t="s">
        <v>296</v>
      </c>
      <c r="E172" s="20">
        <v>81.93</v>
      </c>
      <c r="F172" s="20">
        <f t="shared" si="34"/>
        <v>76.812000000000012</v>
      </c>
      <c r="G172" s="19">
        <f t="shared" ref="G172:G173" si="45">RANK(F172,$F$171:$F$173)</f>
        <v>1</v>
      </c>
      <c r="H172" s="19"/>
      <c r="I172" s="16" t="str">
        <f t="shared" si="35"/>
        <v>及格</v>
      </c>
      <c r="J172" s="16" t="str">
        <f t="shared" si="44"/>
        <v>是</v>
      </c>
      <c r="K172" s="21" t="s">
        <v>669</v>
      </c>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row>
    <row r="173" spans="1:247" s="3" customFormat="1" ht="15" customHeight="1">
      <c r="A173" s="19" t="s">
        <v>96</v>
      </c>
      <c r="B173" s="19" t="s">
        <v>14</v>
      </c>
      <c r="C173" s="19" t="s">
        <v>355</v>
      </c>
      <c r="D173" s="20" t="s">
        <v>356</v>
      </c>
      <c r="E173" s="24">
        <v>0</v>
      </c>
      <c r="F173" s="20">
        <f>(D173*0.6)</f>
        <v>33.6</v>
      </c>
      <c r="G173" s="19">
        <f t="shared" si="45"/>
        <v>3</v>
      </c>
      <c r="H173" s="19" t="s">
        <v>675</v>
      </c>
      <c r="I173" s="16" t="str">
        <f t="shared" si="35"/>
        <v/>
      </c>
      <c r="J173" s="16" t="str">
        <f t="shared" si="44"/>
        <v/>
      </c>
      <c r="K173" s="21" t="s">
        <v>669</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row>
    <row r="174" spans="1:247" s="3" customFormat="1" ht="15" customHeight="1">
      <c r="A174" s="19" t="s">
        <v>97</v>
      </c>
      <c r="B174" s="19" t="s">
        <v>14</v>
      </c>
      <c r="C174" s="19" t="s">
        <v>357</v>
      </c>
      <c r="D174" s="20" t="s">
        <v>185</v>
      </c>
      <c r="E174" s="20">
        <v>78.040000000000006</v>
      </c>
      <c r="F174" s="20">
        <f t="shared" si="34"/>
        <v>76.575999999999993</v>
      </c>
      <c r="G174" s="19">
        <f>RANK(F174,$F$174:$F$174)</f>
        <v>1</v>
      </c>
      <c r="H174" s="19"/>
      <c r="I174" s="16" t="str">
        <f t="shared" si="35"/>
        <v>及格</v>
      </c>
      <c r="J174" s="16" t="str">
        <f t="shared" si="44"/>
        <v>是</v>
      </c>
      <c r="K174" s="21" t="s">
        <v>669</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row>
    <row r="175" spans="1:247" s="3" customFormat="1" ht="15" customHeight="1">
      <c r="A175" s="19" t="s">
        <v>98</v>
      </c>
      <c r="B175" s="19" t="s">
        <v>14</v>
      </c>
      <c r="C175" s="19" t="s">
        <v>358</v>
      </c>
      <c r="D175" s="20" t="s">
        <v>280</v>
      </c>
      <c r="E175" s="20">
        <v>82.07</v>
      </c>
      <c r="F175" s="20">
        <f t="shared" si="34"/>
        <v>79.027999999999992</v>
      </c>
      <c r="G175" s="19">
        <f>RANK(F175,$F$175:$F$177)</f>
        <v>1</v>
      </c>
      <c r="H175" s="19"/>
      <c r="I175" s="16" t="str">
        <f t="shared" si="35"/>
        <v>及格</v>
      </c>
      <c r="J175" s="16" t="str">
        <f t="shared" si="44"/>
        <v>是</v>
      </c>
      <c r="K175" s="21" t="s">
        <v>669</v>
      </c>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row>
    <row r="176" spans="1:247" s="3" customFormat="1" ht="15" customHeight="1">
      <c r="A176" s="19" t="s">
        <v>98</v>
      </c>
      <c r="B176" s="19" t="s">
        <v>14</v>
      </c>
      <c r="C176" s="19" t="s">
        <v>359</v>
      </c>
      <c r="D176" s="20" t="s">
        <v>161</v>
      </c>
      <c r="E176" s="20">
        <v>79.64</v>
      </c>
      <c r="F176" s="20">
        <f t="shared" si="34"/>
        <v>75.77600000000001</v>
      </c>
      <c r="G176" s="19">
        <f t="shared" ref="G176:G177" si="46">RANK(F176,$F$175:$F$177)</f>
        <v>2</v>
      </c>
      <c r="H176" s="19"/>
      <c r="I176" s="16" t="str">
        <f t="shared" si="35"/>
        <v>及格</v>
      </c>
      <c r="J176" s="16" t="str">
        <f t="shared" si="44"/>
        <v/>
      </c>
      <c r="K176" s="21" t="s">
        <v>669</v>
      </c>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row>
    <row r="177" spans="1:247" s="3" customFormat="1" ht="15" customHeight="1">
      <c r="A177" s="19" t="s">
        <v>98</v>
      </c>
      <c r="B177" s="19" t="s">
        <v>14</v>
      </c>
      <c r="C177" s="19" t="s">
        <v>360</v>
      </c>
      <c r="D177" s="20" t="s">
        <v>361</v>
      </c>
      <c r="E177" s="20">
        <v>77.569999999999993</v>
      </c>
      <c r="F177" s="20">
        <f t="shared" si="34"/>
        <v>69.668000000000006</v>
      </c>
      <c r="G177" s="19">
        <f t="shared" si="46"/>
        <v>3</v>
      </c>
      <c r="H177" s="19"/>
      <c r="I177" s="16" t="str">
        <f t="shared" si="35"/>
        <v>及格</v>
      </c>
      <c r="J177" s="16" t="str">
        <f t="shared" si="44"/>
        <v/>
      </c>
      <c r="K177" s="21" t="s">
        <v>669</v>
      </c>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row>
    <row r="178" spans="1:247" s="3" customFormat="1" ht="15" customHeight="1">
      <c r="A178" s="19" t="s">
        <v>99</v>
      </c>
      <c r="B178" s="19" t="s">
        <v>14</v>
      </c>
      <c r="C178" s="19" t="s">
        <v>362</v>
      </c>
      <c r="D178" s="20" t="s">
        <v>363</v>
      </c>
      <c r="E178" s="20">
        <v>77.61</v>
      </c>
      <c r="F178" s="20">
        <f t="shared" si="34"/>
        <v>75.804000000000002</v>
      </c>
      <c r="G178" s="19">
        <f>RANK(F178,$F$178:$F$180)</f>
        <v>2</v>
      </c>
      <c r="H178" s="19"/>
      <c r="I178" s="16" t="str">
        <f t="shared" si="35"/>
        <v>及格</v>
      </c>
      <c r="J178" s="16" t="str">
        <f t="shared" si="44"/>
        <v/>
      </c>
      <c r="K178" s="21" t="s">
        <v>669</v>
      </c>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row>
    <row r="179" spans="1:247" s="3" customFormat="1" ht="15" customHeight="1">
      <c r="A179" s="19" t="s">
        <v>99</v>
      </c>
      <c r="B179" s="19" t="s">
        <v>14</v>
      </c>
      <c r="C179" s="19" t="s">
        <v>364</v>
      </c>
      <c r="D179" s="20" t="s">
        <v>122</v>
      </c>
      <c r="E179" s="20">
        <v>88.61</v>
      </c>
      <c r="F179" s="20">
        <f t="shared" si="34"/>
        <v>79.603999999999999</v>
      </c>
      <c r="G179" s="19">
        <f t="shared" ref="G179:G180" si="47">RANK(F179,$F$178:$F$180)</f>
        <v>1</v>
      </c>
      <c r="H179" s="19"/>
      <c r="I179" s="16" t="str">
        <f t="shared" si="35"/>
        <v>及格</v>
      </c>
      <c r="J179" s="16" t="str">
        <f t="shared" si="44"/>
        <v>是</v>
      </c>
      <c r="K179" s="21" t="s">
        <v>669</v>
      </c>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row>
    <row r="180" spans="1:247" s="3" customFormat="1" ht="15" customHeight="1">
      <c r="A180" s="19" t="s">
        <v>99</v>
      </c>
      <c r="B180" s="19" t="s">
        <v>14</v>
      </c>
      <c r="C180" s="19" t="s">
        <v>365</v>
      </c>
      <c r="D180" s="20" t="s">
        <v>39</v>
      </c>
      <c r="E180" s="20">
        <v>62.43</v>
      </c>
      <c r="F180" s="20">
        <f t="shared" si="34"/>
        <v>67.812000000000012</v>
      </c>
      <c r="G180" s="19">
        <f t="shared" si="47"/>
        <v>3</v>
      </c>
      <c r="H180" s="19"/>
      <c r="I180" s="16" t="str">
        <f t="shared" si="35"/>
        <v>及格</v>
      </c>
      <c r="J180" s="16" t="str">
        <f t="shared" si="44"/>
        <v/>
      </c>
      <c r="K180" s="21" t="s">
        <v>669</v>
      </c>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row>
    <row r="181" spans="1:247" s="3" customFormat="1" ht="15" customHeight="1">
      <c r="A181" s="19" t="s">
        <v>100</v>
      </c>
      <c r="B181" s="19" t="s">
        <v>14</v>
      </c>
      <c r="C181" s="19" t="s">
        <v>366</v>
      </c>
      <c r="D181" s="20" t="s">
        <v>112</v>
      </c>
      <c r="E181" s="20">
        <v>75.39</v>
      </c>
      <c r="F181" s="20">
        <f t="shared" si="34"/>
        <v>78.396000000000001</v>
      </c>
      <c r="G181" s="19">
        <f>RANK(F181,$F$181:$F$183)</f>
        <v>1</v>
      </c>
      <c r="H181" s="19"/>
      <c r="I181" s="16" t="str">
        <f t="shared" si="35"/>
        <v>及格</v>
      </c>
      <c r="J181" s="16" t="str">
        <f t="shared" si="44"/>
        <v>是</v>
      </c>
      <c r="K181" s="21" t="s">
        <v>669</v>
      </c>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row>
    <row r="182" spans="1:247" s="3" customFormat="1" ht="15" customHeight="1">
      <c r="A182" s="19" t="s">
        <v>100</v>
      </c>
      <c r="B182" s="19" t="s">
        <v>14</v>
      </c>
      <c r="C182" s="19" t="s">
        <v>367</v>
      </c>
      <c r="D182" s="20" t="s">
        <v>210</v>
      </c>
      <c r="E182" s="20">
        <v>56.75</v>
      </c>
      <c r="F182" s="20">
        <f t="shared" si="34"/>
        <v>69.97999999999999</v>
      </c>
      <c r="G182" s="19">
        <f t="shared" ref="G182:G183" si="48">RANK(F182,$F$181:$F$183)</f>
        <v>2</v>
      </c>
      <c r="H182" s="19"/>
      <c r="I182" s="16" t="str">
        <f t="shared" si="35"/>
        <v>及格</v>
      </c>
      <c r="J182" s="16" t="str">
        <f t="shared" si="44"/>
        <v/>
      </c>
      <c r="K182" s="21" t="s">
        <v>669</v>
      </c>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row>
    <row r="183" spans="1:247" s="3" customFormat="1" ht="15" customHeight="1">
      <c r="A183" s="19" t="s">
        <v>100</v>
      </c>
      <c r="B183" s="19" t="s">
        <v>14</v>
      </c>
      <c r="C183" s="19" t="s">
        <v>368</v>
      </c>
      <c r="D183" s="20" t="s">
        <v>369</v>
      </c>
      <c r="E183" s="20">
        <v>63.86</v>
      </c>
      <c r="F183" s="20">
        <f t="shared" si="34"/>
        <v>67.423999999999992</v>
      </c>
      <c r="G183" s="19">
        <f t="shared" si="48"/>
        <v>3</v>
      </c>
      <c r="H183" s="19"/>
      <c r="I183" s="16" t="str">
        <f t="shared" si="35"/>
        <v>及格</v>
      </c>
      <c r="J183" s="16" t="str">
        <f t="shared" si="44"/>
        <v/>
      </c>
      <c r="K183" s="21" t="s">
        <v>669</v>
      </c>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row>
    <row r="184" spans="1:247" s="7" customFormat="1" ht="15" customHeight="1">
      <c r="A184" s="19" t="s">
        <v>101</v>
      </c>
      <c r="B184" s="19" t="s">
        <v>14</v>
      </c>
      <c r="C184" s="19" t="s">
        <v>370</v>
      </c>
      <c r="D184" s="20" t="s">
        <v>353</v>
      </c>
      <c r="E184" s="20">
        <v>49.5</v>
      </c>
      <c r="F184" s="20">
        <f t="shared" si="34"/>
        <v>64.679999999999993</v>
      </c>
      <c r="G184" s="19">
        <f>RANK(F184,$F$184:$F$184)</f>
        <v>1</v>
      </c>
      <c r="H184" s="19"/>
      <c r="I184" s="16" t="str">
        <f t="shared" si="35"/>
        <v>及格</v>
      </c>
      <c r="J184" s="16" t="str">
        <f t="shared" si="44"/>
        <v>是</v>
      </c>
      <c r="K184" s="21" t="s">
        <v>669</v>
      </c>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row>
    <row r="185" spans="1:247" s="3" customFormat="1" ht="15" customHeight="1">
      <c r="A185" s="19" t="s">
        <v>102</v>
      </c>
      <c r="B185" s="19" t="s">
        <v>5</v>
      </c>
      <c r="C185" s="19" t="s">
        <v>371</v>
      </c>
      <c r="D185" s="20" t="s">
        <v>37</v>
      </c>
      <c r="E185" s="20">
        <v>74.86</v>
      </c>
      <c r="F185" s="20">
        <f t="shared" si="34"/>
        <v>76.384000000000015</v>
      </c>
      <c r="G185" s="19">
        <f>RANK(F185,$F$185:$F$189)</f>
        <v>1</v>
      </c>
      <c r="H185" s="19"/>
      <c r="I185" s="16" t="str">
        <f t="shared" si="35"/>
        <v>及格</v>
      </c>
      <c r="J185" s="16" t="str">
        <f>IF(AND(G185&lt;=2,I185="及格"),"是","")</f>
        <v>是</v>
      </c>
      <c r="K185" s="21" t="s">
        <v>669</v>
      </c>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row>
    <row r="186" spans="1:247" s="3" customFormat="1" ht="15" customHeight="1">
      <c r="A186" s="19" t="s">
        <v>102</v>
      </c>
      <c r="B186" s="19" t="s">
        <v>5</v>
      </c>
      <c r="C186" s="19" t="s">
        <v>372</v>
      </c>
      <c r="D186" s="20" t="s">
        <v>120</v>
      </c>
      <c r="E186" s="20">
        <v>74.709999999999994</v>
      </c>
      <c r="F186" s="20">
        <f t="shared" si="34"/>
        <v>74.884</v>
      </c>
      <c r="G186" s="19">
        <f t="shared" ref="G186:G189" si="49">RANK(F186,$F$185:$F$189)</f>
        <v>3</v>
      </c>
      <c r="H186" s="19"/>
      <c r="I186" s="16" t="str">
        <f t="shared" si="35"/>
        <v>及格</v>
      </c>
      <c r="J186" s="16" t="str">
        <f>IF(AND(G186&lt;=2,I186="及格"),"是","")</f>
        <v/>
      </c>
      <c r="K186" s="21" t="s">
        <v>669</v>
      </c>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row>
    <row r="187" spans="1:247" s="3" customFormat="1" ht="15" customHeight="1">
      <c r="A187" s="19" t="s">
        <v>102</v>
      </c>
      <c r="B187" s="19" t="s">
        <v>5</v>
      </c>
      <c r="C187" s="19" t="s">
        <v>373</v>
      </c>
      <c r="D187" s="20" t="s">
        <v>234</v>
      </c>
      <c r="E187" s="20">
        <v>74</v>
      </c>
      <c r="F187" s="20">
        <f t="shared" si="34"/>
        <v>74</v>
      </c>
      <c r="G187" s="19">
        <f t="shared" si="49"/>
        <v>4</v>
      </c>
      <c r="H187" s="19"/>
      <c r="I187" s="16" t="str">
        <f t="shared" si="35"/>
        <v>及格</v>
      </c>
      <c r="J187" s="16" t="str">
        <f>IF(AND(G187&lt;=2,I187="及格"),"是","")</f>
        <v/>
      </c>
      <c r="K187" s="21" t="s">
        <v>669</v>
      </c>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row>
    <row r="188" spans="1:247" s="3" customFormat="1" ht="15" customHeight="1">
      <c r="A188" s="19" t="s">
        <v>102</v>
      </c>
      <c r="B188" s="19" t="s">
        <v>5</v>
      </c>
      <c r="C188" s="19" t="s">
        <v>374</v>
      </c>
      <c r="D188" s="20" t="s">
        <v>325</v>
      </c>
      <c r="E188" s="20">
        <v>79.86</v>
      </c>
      <c r="F188" s="20">
        <f t="shared" si="34"/>
        <v>75.26400000000001</v>
      </c>
      <c r="G188" s="19">
        <f t="shared" si="49"/>
        <v>2</v>
      </c>
      <c r="H188" s="19"/>
      <c r="I188" s="16" t="str">
        <f t="shared" si="35"/>
        <v>及格</v>
      </c>
      <c r="J188" s="16" t="str">
        <f>IF(AND(G188&lt;=2,I188="及格"),"是","")</f>
        <v>是</v>
      </c>
      <c r="K188" s="21" t="s">
        <v>669</v>
      </c>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row>
    <row r="189" spans="1:247" s="3" customFormat="1" ht="15" customHeight="1">
      <c r="A189" s="19" t="s">
        <v>102</v>
      </c>
      <c r="B189" s="19" t="s">
        <v>5</v>
      </c>
      <c r="C189" s="19" t="s">
        <v>375</v>
      </c>
      <c r="D189" s="20" t="s">
        <v>42</v>
      </c>
      <c r="E189" s="20">
        <v>73.569999999999993</v>
      </c>
      <c r="F189" s="20">
        <f t="shared" si="34"/>
        <v>67.948000000000008</v>
      </c>
      <c r="G189" s="19">
        <f t="shared" si="49"/>
        <v>5</v>
      </c>
      <c r="H189" s="19"/>
      <c r="I189" s="16" t="str">
        <f t="shared" si="35"/>
        <v>及格</v>
      </c>
      <c r="J189" s="16" t="str">
        <f>IF(AND(G189&lt;=2,I189="及格"),"是","")</f>
        <v/>
      </c>
      <c r="K189" s="21" t="s">
        <v>669</v>
      </c>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row>
    <row r="190" spans="1:247" s="3" customFormat="1" ht="15" customHeight="1">
      <c r="A190" s="19" t="s">
        <v>103</v>
      </c>
      <c r="B190" s="19" t="s">
        <v>14</v>
      </c>
      <c r="C190" s="19" t="s">
        <v>376</v>
      </c>
      <c r="D190" s="20" t="s">
        <v>212</v>
      </c>
      <c r="E190" s="20">
        <v>73.959999999999994</v>
      </c>
      <c r="F190" s="20">
        <f t="shared" si="34"/>
        <v>76.504000000000005</v>
      </c>
      <c r="G190" s="19">
        <f>RANK(F190,$F$190:$F$193)</f>
        <v>3</v>
      </c>
      <c r="H190" s="19"/>
      <c r="I190" s="16" t="str">
        <f t="shared" si="35"/>
        <v>及格</v>
      </c>
      <c r="J190" s="16" t="str">
        <f t="shared" ref="J190:J203" si="50">IF(AND(G190&lt;=1,I190="及格"),"是","")</f>
        <v/>
      </c>
      <c r="K190" s="21" t="s">
        <v>669</v>
      </c>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row>
    <row r="191" spans="1:247" s="3" customFormat="1" ht="15" customHeight="1">
      <c r="A191" s="19" t="s">
        <v>103</v>
      </c>
      <c r="B191" s="19" t="s">
        <v>14</v>
      </c>
      <c r="C191" s="19" t="s">
        <v>377</v>
      </c>
      <c r="D191" s="20" t="s">
        <v>280</v>
      </c>
      <c r="E191" s="20">
        <v>77.86</v>
      </c>
      <c r="F191" s="20">
        <f t="shared" si="34"/>
        <v>77.343999999999994</v>
      </c>
      <c r="G191" s="19">
        <f t="shared" ref="G191:G193" si="51">RANK(F191,$F$190:$F$193)</f>
        <v>2</v>
      </c>
      <c r="H191" s="19"/>
      <c r="I191" s="16" t="str">
        <f t="shared" si="35"/>
        <v>及格</v>
      </c>
      <c r="J191" s="16" t="str">
        <f t="shared" si="50"/>
        <v/>
      </c>
      <c r="K191" s="21" t="s">
        <v>669</v>
      </c>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row>
    <row r="192" spans="1:247" s="3" customFormat="1" ht="15" customHeight="1">
      <c r="A192" s="19" t="s">
        <v>103</v>
      </c>
      <c r="B192" s="19" t="s">
        <v>14</v>
      </c>
      <c r="C192" s="19" t="s">
        <v>378</v>
      </c>
      <c r="D192" s="20" t="s">
        <v>181</v>
      </c>
      <c r="E192" s="20">
        <v>79.64</v>
      </c>
      <c r="F192" s="20">
        <f t="shared" si="34"/>
        <v>77.816000000000003</v>
      </c>
      <c r="G192" s="19">
        <f t="shared" si="51"/>
        <v>1</v>
      </c>
      <c r="H192" s="19"/>
      <c r="I192" s="16" t="str">
        <f t="shared" si="35"/>
        <v>及格</v>
      </c>
      <c r="J192" s="16" t="str">
        <f t="shared" si="50"/>
        <v>是</v>
      </c>
      <c r="K192" s="21" t="s">
        <v>669</v>
      </c>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row>
    <row r="193" spans="1:247" s="3" customFormat="1" ht="15" customHeight="1">
      <c r="A193" s="19" t="s">
        <v>103</v>
      </c>
      <c r="B193" s="19" t="s">
        <v>14</v>
      </c>
      <c r="C193" s="19" t="s">
        <v>379</v>
      </c>
      <c r="D193" s="20" t="s">
        <v>118</v>
      </c>
      <c r="E193" s="20">
        <v>77.25</v>
      </c>
      <c r="F193" s="20">
        <f t="shared" si="34"/>
        <v>76.38</v>
      </c>
      <c r="G193" s="19">
        <f t="shared" si="51"/>
        <v>4</v>
      </c>
      <c r="H193" s="19"/>
      <c r="I193" s="16" t="str">
        <f t="shared" si="35"/>
        <v>及格</v>
      </c>
      <c r="J193" s="16" t="str">
        <f t="shared" si="50"/>
        <v/>
      </c>
      <c r="K193" s="21" t="s">
        <v>669</v>
      </c>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row>
    <row r="194" spans="1:247" s="3" customFormat="1" ht="15" customHeight="1">
      <c r="A194" s="19" t="s">
        <v>104</v>
      </c>
      <c r="B194" s="19" t="s">
        <v>14</v>
      </c>
      <c r="C194" s="19" t="s">
        <v>380</v>
      </c>
      <c r="D194" s="20" t="s">
        <v>239</v>
      </c>
      <c r="E194" s="20">
        <v>86.54</v>
      </c>
      <c r="F194" s="20">
        <f t="shared" si="34"/>
        <v>86.456000000000017</v>
      </c>
      <c r="G194" s="19">
        <f>RANK(F194,$F$194:$F$196)</f>
        <v>1</v>
      </c>
      <c r="H194" s="19"/>
      <c r="I194" s="16" t="str">
        <f t="shared" si="35"/>
        <v>及格</v>
      </c>
      <c r="J194" s="16" t="str">
        <f t="shared" si="50"/>
        <v>是</v>
      </c>
      <c r="K194" s="21" t="s">
        <v>669</v>
      </c>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row>
    <row r="195" spans="1:247" s="3" customFormat="1" ht="15" customHeight="1">
      <c r="A195" s="19" t="s">
        <v>104</v>
      </c>
      <c r="B195" s="19" t="s">
        <v>14</v>
      </c>
      <c r="C195" s="19" t="s">
        <v>381</v>
      </c>
      <c r="D195" s="20" t="s">
        <v>262</v>
      </c>
      <c r="E195" s="20">
        <v>78.180000000000007</v>
      </c>
      <c r="F195" s="20">
        <f t="shared" si="34"/>
        <v>78.432000000000002</v>
      </c>
      <c r="G195" s="19">
        <f t="shared" ref="G195:G196" si="52">RANK(F195,$F$194:$F$196)</f>
        <v>2</v>
      </c>
      <c r="H195" s="19"/>
      <c r="I195" s="16" t="str">
        <f t="shared" si="35"/>
        <v>及格</v>
      </c>
      <c r="J195" s="16" t="str">
        <f t="shared" si="50"/>
        <v/>
      </c>
      <c r="K195" s="21" t="s">
        <v>669</v>
      </c>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row>
    <row r="196" spans="1:247" s="3" customFormat="1" ht="15" customHeight="1">
      <c r="A196" s="19" t="s">
        <v>104</v>
      </c>
      <c r="B196" s="19" t="s">
        <v>14</v>
      </c>
      <c r="C196" s="19" t="s">
        <v>382</v>
      </c>
      <c r="D196" s="20" t="s">
        <v>37</v>
      </c>
      <c r="E196" s="20">
        <v>76.36</v>
      </c>
      <c r="F196" s="20">
        <f t="shared" ref="F196:F259" si="53">(D196*0.6)+(E196*0.4)</f>
        <v>76.984000000000009</v>
      </c>
      <c r="G196" s="19">
        <f t="shared" si="52"/>
        <v>3</v>
      </c>
      <c r="H196" s="19"/>
      <c r="I196" s="16" t="str">
        <f t="shared" ref="I196:I259" si="54">IF(F196&gt;=55,"及格","")</f>
        <v>及格</v>
      </c>
      <c r="J196" s="16" t="str">
        <f t="shared" si="50"/>
        <v/>
      </c>
      <c r="K196" s="21" t="s">
        <v>669</v>
      </c>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row>
    <row r="197" spans="1:247" s="3" customFormat="1" ht="15" customHeight="1">
      <c r="A197" s="19" t="s">
        <v>105</v>
      </c>
      <c r="B197" s="19" t="s">
        <v>14</v>
      </c>
      <c r="C197" s="19" t="s">
        <v>383</v>
      </c>
      <c r="D197" s="20" t="s">
        <v>124</v>
      </c>
      <c r="E197" s="20">
        <v>79.540000000000006</v>
      </c>
      <c r="F197" s="20">
        <f t="shared" si="53"/>
        <v>75.616</v>
      </c>
      <c r="G197" s="19">
        <f>RANK(F197,$F$197:$F$198)</f>
        <v>1</v>
      </c>
      <c r="H197" s="19"/>
      <c r="I197" s="16" t="str">
        <f t="shared" si="54"/>
        <v>及格</v>
      </c>
      <c r="J197" s="16" t="str">
        <f t="shared" si="50"/>
        <v>是</v>
      </c>
      <c r="K197" s="21" t="s">
        <v>669</v>
      </c>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row>
    <row r="198" spans="1:247" s="3" customFormat="1" ht="15" customHeight="1">
      <c r="A198" s="19" t="s">
        <v>105</v>
      </c>
      <c r="B198" s="19">
        <v>1</v>
      </c>
      <c r="C198" s="23" t="s">
        <v>657</v>
      </c>
      <c r="D198" s="20">
        <v>72.2</v>
      </c>
      <c r="E198" s="20">
        <v>72.61</v>
      </c>
      <c r="F198" s="20">
        <f t="shared" si="53"/>
        <v>72.364000000000004</v>
      </c>
      <c r="G198" s="19">
        <f>RANK(F198,$F$197:$F$198)</f>
        <v>2</v>
      </c>
      <c r="H198" s="19"/>
      <c r="I198" s="16" t="str">
        <f t="shared" si="54"/>
        <v>及格</v>
      </c>
      <c r="J198" s="16" t="str">
        <f t="shared" si="50"/>
        <v/>
      </c>
      <c r="K198" s="21" t="s">
        <v>669</v>
      </c>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row>
    <row r="199" spans="1:247" s="3" customFormat="1" ht="15" customHeight="1">
      <c r="A199" s="19" t="s">
        <v>106</v>
      </c>
      <c r="B199" s="19" t="s">
        <v>14</v>
      </c>
      <c r="C199" s="19" t="s">
        <v>384</v>
      </c>
      <c r="D199" s="20" t="s">
        <v>210</v>
      </c>
      <c r="E199" s="20">
        <v>80.040000000000006</v>
      </c>
      <c r="F199" s="20">
        <f t="shared" si="53"/>
        <v>79.295999999999992</v>
      </c>
      <c r="G199" s="19">
        <f>RANK(F199,$F$199:$F$199)</f>
        <v>1</v>
      </c>
      <c r="H199" s="19"/>
      <c r="I199" s="16" t="str">
        <f t="shared" si="54"/>
        <v>及格</v>
      </c>
      <c r="J199" s="16" t="str">
        <f t="shared" si="50"/>
        <v>是</v>
      </c>
      <c r="K199" s="21" t="s">
        <v>669</v>
      </c>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row>
    <row r="200" spans="1:247" s="3" customFormat="1" ht="15" customHeight="1">
      <c r="A200" s="19" t="s">
        <v>107</v>
      </c>
      <c r="B200" s="19" t="s">
        <v>14</v>
      </c>
      <c r="C200" s="19" t="s">
        <v>385</v>
      </c>
      <c r="D200" s="20" t="s">
        <v>176</v>
      </c>
      <c r="E200" s="20">
        <v>80.959999999999994</v>
      </c>
      <c r="F200" s="20">
        <f t="shared" si="53"/>
        <v>80.503999999999991</v>
      </c>
      <c r="G200" s="19">
        <f>RANK(F200,$F$200:$F$200)</f>
        <v>1</v>
      </c>
      <c r="H200" s="19"/>
      <c r="I200" s="16" t="str">
        <f t="shared" si="54"/>
        <v>及格</v>
      </c>
      <c r="J200" s="16" t="str">
        <f t="shared" si="50"/>
        <v>是</v>
      </c>
      <c r="K200" s="21" t="s">
        <v>669</v>
      </c>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row>
    <row r="201" spans="1:247" s="3" customFormat="1" ht="15" customHeight="1">
      <c r="A201" s="19" t="s">
        <v>108</v>
      </c>
      <c r="B201" s="19" t="s">
        <v>14</v>
      </c>
      <c r="C201" s="19" t="s">
        <v>386</v>
      </c>
      <c r="D201" s="20" t="s">
        <v>280</v>
      </c>
      <c r="E201" s="20">
        <v>78.75</v>
      </c>
      <c r="F201" s="20">
        <f t="shared" si="53"/>
        <v>77.699999999999989</v>
      </c>
      <c r="G201" s="19">
        <f>RANK(F201,$F$201:$F$203)</f>
        <v>1</v>
      </c>
      <c r="H201" s="19"/>
      <c r="I201" s="16" t="str">
        <f t="shared" si="54"/>
        <v>及格</v>
      </c>
      <c r="J201" s="16" t="str">
        <f t="shared" si="50"/>
        <v>是</v>
      </c>
      <c r="K201" s="21" t="s">
        <v>669</v>
      </c>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row>
    <row r="202" spans="1:247" s="3" customFormat="1" ht="15" customHeight="1">
      <c r="A202" s="19" t="s">
        <v>108</v>
      </c>
      <c r="B202" s="19" t="s">
        <v>14</v>
      </c>
      <c r="C202" s="19" t="s">
        <v>387</v>
      </c>
      <c r="D202" s="20" t="s">
        <v>185</v>
      </c>
      <c r="E202" s="20">
        <v>72.680000000000007</v>
      </c>
      <c r="F202" s="20">
        <f t="shared" si="53"/>
        <v>74.431999999999988</v>
      </c>
      <c r="G202" s="19">
        <f t="shared" ref="G202:G203" si="55">RANK(F202,$F$201:$F$203)</f>
        <v>2</v>
      </c>
      <c r="H202" s="19"/>
      <c r="I202" s="16" t="str">
        <f t="shared" si="54"/>
        <v>及格</v>
      </c>
      <c r="J202" s="16" t="str">
        <f t="shared" si="50"/>
        <v/>
      </c>
      <c r="K202" s="21" t="s">
        <v>669</v>
      </c>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row>
    <row r="203" spans="1:247" s="3" customFormat="1" ht="15" customHeight="1">
      <c r="A203" s="19" t="s">
        <v>108</v>
      </c>
      <c r="B203" s="19" t="s">
        <v>14</v>
      </c>
      <c r="C203" s="19" t="s">
        <v>388</v>
      </c>
      <c r="D203" s="20" t="s">
        <v>42</v>
      </c>
      <c r="E203" s="20">
        <v>74.86</v>
      </c>
      <c r="F203" s="20">
        <f t="shared" si="53"/>
        <v>68.463999999999999</v>
      </c>
      <c r="G203" s="19">
        <f t="shared" si="55"/>
        <v>3</v>
      </c>
      <c r="H203" s="19"/>
      <c r="I203" s="16" t="str">
        <f t="shared" si="54"/>
        <v>及格</v>
      </c>
      <c r="J203" s="16" t="str">
        <f t="shared" si="50"/>
        <v/>
      </c>
      <c r="K203" s="21" t="s">
        <v>669</v>
      </c>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row>
    <row r="204" spans="1:247" s="3" customFormat="1" ht="15" customHeight="1">
      <c r="A204" s="25" t="s">
        <v>389</v>
      </c>
      <c r="B204" s="26">
        <v>4</v>
      </c>
      <c r="C204" s="25" t="s">
        <v>390</v>
      </c>
      <c r="D204" s="27" t="s">
        <v>391</v>
      </c>
      <c r="E204" s="27">
        <v>87.07</v>
      </c>
      <c r="F204" s="20">
        <f t="shared" si="53"/>
        <v>87.387999999999991</v>
      </c>
      <c r="G204" s="19">
        <f>RANK(F204,$F$204:$F$213)</f>
        <v>1</v>
      </c>
      <c r="H204" s="16"/>
      <c r="I204" s="16" t="str">
        <f t="shared" si="54"/>
        <v>及格</v>
      </c>
      <c r="J204" s="16" t="str">
        <f t="shared" ref="J204:J213" si="56">IF(AND(G204&lt;=4,I204="及格"),"是","")</f>
        <v>是</v>
      </c>
      <c r="K204" s="21" t="s">
        <v>670</v>
      </c>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row>
    <row r="205" spans="1:247" s="3" customFormat="1" ht="15" customHeight="1">
      <c r="A205" s="25" t="s">
        <v>389</v>
      </c>
      <c r="B205" s="26">
        <v>4</v>
      </c>
      <c r="C205" s="25" t="s">
        <v>392</v>
      </c>
      <c r="D205" s="27" t="s">
        <v>110</v>
      </c>
      <c r="E205" s="27">
        <v>85.43</v>
      </c>
      <c r="F205" s="20">
        <f t="shared" si="53"/>
        <v>83.372</v>
      </c>
      <c r="G205" s="19">
        <f t="shared" ref="G205:G213" si="57">RANK(F205,$F$204:$F$213)</f>
        <v>2</v>
      </c>
      <c r="H205" s="16"/>
      <c r="I205" s="16" t="str">
        <f t="shared" si="54"/>
        <v>及格</v>
      </c>
      <c r="J205" s="16" t="str">
        <f t="shared" si="56"/>
        <v>是</v>
      </c>
      <c r="K205" s="21" t="s">
        <v>670</v>
      </c>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row>
    <row r="206" spans="1:247" s="3" customFormat="1" ht="15" customHeight="1">
      <c r="A206" s="25" t="s">
        <v>389</v>
      </c>
      <c r="B206" s="26">
        <v>4</v>
      </c>
      <c r="C206" s="25" t="s">
        <v>393</v>
      </c>
      <c r="D206" s="27" t="s">
        <v>394</v>
      </c>
      <c r="E206" s="27">
        <v>78</v>
      </c>
      <c r="F206" s="20">
        <f t="shared" si="53"/>
        <v>79.08</v>
      </c>
      <c r="G206" s="19">
        <f t="shared" si="57"/>
        <v>7</v>
      </c>
      <c r="H206" s="16"/>
      <c r="I206" s="16" t="str">
        <f t="shared" si="54"/>
        <v>及格</v>
      </c>
      <c r="J206" s="16" t="str">
        <f t="shared" si="56"/>
        <v/>
      </c>
      <c r="K206" s="21" t="s">
        <v>670</v>
      </c>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row>
    <row r="207" spans="1:247" s="3" customFormat="1" ht="15" customHeight="1">
      <c r="A207" s="25" t="s">
        <v>389</v>
      </c>
      <c r="B207" s="26">
        <v>4</v>
      </c>
      <c r="C207" s="25" t="s">
        <v>395</v>
      </c>
      <c r="D207" s="27" t="s">
        <v>252</v>
      </c>
      <c r="E207" s="27">
        <v>83.86</v>
      </c>
      <c r="F207" s="20">
        <f t="shared" si="53"/>
        <v>81.183999999999997</v>
      </c>
      <c r="G207" s="19">
        <f t="shared" si="57"/>
        <v>3</v>
      </c>
      <c r="H207" s="16"/>
      <c r="I207" s="16" t="str">
        <f t="shared" si="54"/>
        <v>及格</v>
      </c>
      <c r="J207" s="16" t="str">
        <f t="shared" si="56"/>
        <v>是</v>
      </c>
      <c r="K207" s="21" t="s">
        <v>670</v>
      </c>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row>
    <row r="208" spans="1:247" s="3" customFormat="1" ht="15" customHeight="1">
      <c r="A208" s="25" t="s">
        <v>389</v>
      </c>
      <c r="B208" s="26">
        <v>4</v>
      </c>
      <c r="C208" s="25" t="s">
        <v>396</v>
      </c>
      <c r="D208" s="27" t="s">
        <v>210</v>
      </c>
      <c r="E208" s="27">
        <v>83.71</v>
      </c>
      <c r="F208" s="20">
        <f t="shared" si="53"/>
        <v>80.763999999999996</v>
      </c>
      <c r="G208" s="19">
        <f t="shared" si="57"/>
        <v>5</v>
      </c>
      <c r="H208" s="16"/>
      <c r="I208" s="16" t="str">
        <f t="shared" si="54"/>
        <v>及格</v>
      </c>
      <c r="J208" s="16" t="str">
        <f t="shared" si="56"/>
        <v/>
      </c>
      <c r="K208" s="21" t="s">
        <v>670</v>
      </c>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row>
    <row r="209" spans="1:247" s="3" customFormat="1" ht="15" customHeight="1">
      <c r="A209" s="25" t="s">
        <v>389</v>
      </c>
      <c r="B209" s="26">
        <v>4</v>
      </c>
      <c r="C209" s="25" t="s">
        <v>397</v>
      </c>
      <c r="D209" s="27" t="s">
        <v>278</v>
      </c>
      <c r="E209" s="27">
        <v>85.57</v>
      </c>
      <c r="F209" s="20">
        <f t="shared" si="53"/>
        <v>80.908000000000001</v>
      </c>
      <c r="G209" s="19">
        <f t="shared" si="57"/>
        <v>4</v>
      </c>
      <c r="H209" s="16"/>
      <c r="I209" s="16" t="str">
        <f t="shared" si="54"/>
        <v>及格</v>
      </c>
      <c r="J209" s="16" t="str">
        <f t="shared" si="56"/>
        <v>是</v>
      </c>
      <c r="K209" s="21" t="s">
        <v>670</v>
      </c>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row>
    <row r="210" spans="1:247" s="3" customFormat="1" ht="15" customHeight="1">
      <c r="A210" s="25" t="s">
        <v>389</v>
      </c>
      <c r="B210" s="26">
        <v>4</v>
      </c>
      <c r="C210" s="25" t="s">
        <v>398</v>
      </c>
      <c r="D210" s="27" t="s">
        <v>133</v>
      </c>
      <c r="E210" s="27">
        <v>72.39</v>
      </c>
      <c r="F210" s="20">
        <f t="shared" si="53"/>
        <v>75.515999999999991</v>
      </c>
      <c r="G210" s="19">
        <f t="shared" si="57"/>
        <v>10</v>
      </c>
      <c r="H210" s="16"/>
      <c r="I210" s="16" t="str">
        <f t="shared" si="54"/>
        <v>及格</v>
      </c>
      <c r="J210" s="16" t="str">
        <f t="shared" si="56"/>
        <v/>
      </c>
      <c r="K210" s="21" t="s">
        <v>670</v>
      </c>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row>
    <row r="211" spans="1:247" s="3" customFormat="1" ht="15" customHeight="1">
      <c r="A211" s="25" t="s">
        <v>389</v>
      </c>
      <c r="B211" s="26">
        <v>4</v>
      </c>
      <c r="C211" s="25" t="s">
        <v>399</v>
      </c>
      <c r="D211" s="27" t="s">
        <v>133</v>
      </c>
      <c r="E211" s="27">
        <v>80.209999999999994</v>
      </c>
      <c r="F211" s="20">
        <f t="shared" si="53"/>
        <v>78.643999999999991</v>
      </c>
      <c r="G211" s="19">
        <f t="shared" si="57"/>
        <v>8</v>
      </c>
      <c r="H211" s="16"/>
      <c r="I211" s="16" t="str">
        <f t="shared" si="54"/>
        <v>及格</v>
      </c>
      <c r="J211" s="16" t="str">
        <f t="shared" si="56"/>
        <v/>
      </c>
      <c r="K211" s="21" t="s">
        <v>670</v>
      </c>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row>
    <row r="212" spans="1:247" s="3" customFormat="1" ht="15" customHeight="1">
      <c r="A212" s="25" t="s">
        <v>389</v>
      </c>
      <c r="B212" s="26">
        <v>4</v>
      </c>
      <c r="C212" s="25" t="s">
        <v>400</v>
      </c>
      <c r="D212" s="27" t="s">
        <v>246</v>
      </c>
      <c r="E212" s="27">
        <v>84.36</v>
      </c>
      <c r="F212" s="20">
        <f t="shared" si="53"/>
        <v>80.063999999999993</v>
      </c>
      <c r="G212" s="19">
        <f t="shared" si="57"/>
        <v>6</v>
      </c>
      <c r="H212" s="16"/>
      <c r="I212" s="16" t="str">
        <f t="shared" si="54"/>
        <v>及格</v>
      </c>
      <c r="J212" s="16" t="str">
        <f t="shared" si="56"/>
        <v/>
      </c>
      <c r="K212" s="21" t="s">
        <v>670</v>
      </c>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row>
    <row r="213" spans="1:247" s="3" customFormat="1" ht="15" customHeight="1">
      <c r="A213" s="25" t="s">
        <v>389</v>
      </c>
      <c r="B213" s="26">
        <v>4</v>
      </c>
      <c r="C213" s="25" t="s">
        <v>401</v>
      </c>
      <c r="D213" s="27" t="s">
        <v>363</v>
      </c>
      <c r="E213" s="27">
        <v>80.209999999999994</v>
      </c>
      <c r="F213" s="20">
        <f t="shared" si="53"/>
        <v>76.843999999999994</v>
      </c>
      <c r="G213" s="19">
        <f t="shared" si="57"/>
        <v>9</v>
      </c>
      <c r="H213" s="16"/>
      <c r="I213" s="16" t="str">
        <f t="shared" si="54"/>
        <v>及格</v>
      </c>
      <c r="J213" s="16" t="str">
        <f t="shared" si="56"/>
        <v/>
      </c>
      <c r="K213" s="21" t="s">
        <v>670</v>
      </c>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row>
    <row r="214" spans="1:247" s="3" customFormat="1" ht="15" customHeight="1">
      <c r="A214" s="25" t="s">
        <v>402</v>
      </c>
      <c r="B214" s="26">
        <v>1</v>
      </c>
      <c r="C214" s="25" t="s">
        <v>403</v>
      </c>
      <c r="D214" s="27" t="s">
        <v>267</v>
      </c>
      <c r="E214" s="27">
        <v>86.43</v>
      </c>
      <c r="F214" s="20">
        <f t="shared" si="53"/>
        <v>73.572000000000003</v>
      </c>
      <c r="G214" s="19">
        <f>RANK(F214,$F$214:$F$216)</f>
        <v>1</v>
      </c>
      <c r="H214" s="16"/>
      <c r="I214" s="16" t="str">
        <f t="shared" si="54"/>
        <v>及格</v>
      </c>
      <c r="J214" s="16" t="str">
        <f t="shared" ref="J214:J227" si="58">IF(AND(G214&lt;=1,I214="及格"),"是","")</f>
        <v>是</v>
      </c>
      <c r="K214" s="21" t="s">
        <v>670</v>
      </c>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row>
    <row r="215" spans="1:247" s="3" customFormat="1" ht="15" customHeight="1">
      <c r="A215" s="25" t="s">
        <v>402</v>
      </c>
      <c r="B215" s="26">
        <v>1</v>
      </c>
      <c r="C215" s="25" t="s">
        <v>404</v>
      </c>
      <c r="D215" s="27" t="s">
        <v>405</v>
      </c>
      <c r="E215" s="27">
        <v>79.86</v>
      </c>
      <c r="F215" s="20">
        <f t="shared" si="53"/>
        <v>68.903999999999996</v>
      </c>
      <c r="G215" s="19">
        <f t="shared" ref="G215:G216" si="59">RANK(F215,$F$214:$F$216)</f>
        <v>2</v>
      </c>
      <c r="H215" s="16"/>
      <c r="I215" s="16" t="str">
        <f t="shared" si="54"/>
        <v>及格</v>
      </c>
      <c r="J215" s="16" t="str">
        <f t="shared" si="58"/>
        <v/>
      </c>
      <c r="K215" s="21" t="s">
        <v>670</v>
      </c>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row>
    <row r="216" spans="1:247" s="3" customFormat="1" ht="15" customHeight="1">
      <c r="A216" s="25" t="s">
        <v>402</v>
      </c>
      <c r="B216" s="26">
        <v>1</v>
      </c>
      <c r="C216" s="25" t="s">
        <v>406</v>
      </c>
      <c r="D216" s="27" t="s">
        <v>407</v>
      </c>
      <c r="E216" s="27">
        <v>77.790000000000006</v>
      </c>
      <c r="F216" s="20">
        <f t="shared" si="53"/>
        <v>62.795999999999999</v>
      </c>
      <c r="G216" s="19">
        <f t="shared" si="59"/>
        <v>3</v>
      </c>
      <c r="H216" s="16"/>
      <c r="I216" s="16" t="str">
        <f t="shared" si="54"/>
        <v>及格</v>
      </c>
      <c r="J216" s="16" t="str">
        <f t="shared" si="58"/>
        <v/>
      </c>
      <c r="K216" s="21" t="s">
        <v>670</v>
      </c>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row>
    <row r="217" spans="1:247" s="3" customFormat="1" ht="15" customHeight="1">
      <c r="A217" s="25" t="s">
        <v>408</v>
      </c>
      <c r="B217" s="26">
        <v>1</v>
      </c>
      <c r="C217" s="25" t="s">
        <v>409</v>
      </c>
      <c r="D217" s="27" t="s">
        <v>37</v>
      </c>
      <c r="E217" s="27">
        <v>82.21</v>
      </c>
      <c r="F217" s="20">
        <f t="shared" si="53"/>
        <v>79.324000000000012</v>
      </c>
      <c r="G217" s="19">
        <f>RANK(F217,$F$217:$F$219)</f>
        <v>1</v>
      </c>
      <c r="H217" s="16"/>
      <c r="I217" s="16" t="str">
        <f t="shared" si="54"/>
        <v>及格</v>
      </c>
      <c r="J217" s="16" t="str">
        <f t="shared" si="58"/>
        <v>是</v>
      </c>
      <c r="K217" s="21" t="s">
        <v>670</v>
      </c>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row>
    <row r="218" spans="1:247" s="3" customFormat="1" ht="15" customHeight="1">
      <c r="A218" s="25" t="s">
        <v>408</v>
      </c>
      <c r="B218" s="26">
        <v>1</v>
      </c>
      <c r="C218" s="25" t="s">
        <v>410</v>
      </c>
      <c r="D218" s="27" t="s">
        <v>197</v>
      </c>
      <c r="E218" s="27">
        <v>74.930000000000007</v>
      </c>
      <c r="F218" s="20">
        <f t="shared" si="53"/>
        <v>75.572000000000003</v>
      </c>
      <c r="G218" s="19">
        <f t="shared" ref="G218:G219" si="60">RANK(F218,$F$217:$F$219)</f>
        <v>2</v>
      </c>
      <c r="H218" s="16"/>
      <c r="I218" s="16" t="str">
        <f t="shared" si="54"/>
        <v>及格</v>
      </c>
      <c r="J218" s="16" t="str">
        <f t="shared" si="58"/>
        <v/>
      </c>
      <c r="K218" s="21" t="s">
        <v>670</v>
      </c>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row>
    <row r="219" spans="1:247" s="3" customFormat="1" ht="15" customHeight="1">
      <c r="A219" s="25" t="s">
        <v>408</v>
      </c>
      <c r="B219" s="26">
        <v>1</v>
      </c>
      <c r="C219" s="25" t="s">
        <v>411</v>
      </c>
      <c r="D219" s="27" t="s">
        <v>274</v>
      </c>
      <c r="E219" s="27">
        <v>77.5</v>
      </c>
      <c r="F219" s="20">
        <f t="shared" si="53"/>
        <v>74.44</v>
      </c>
      <c r="G219" s="19">
        <f t="shared" si="60"/>
        <v>3</v>
      </c>
      <c r="H219" s="16"/>
      <c r="I219" s="16" t="str">
        <f t="shared" si="54"/>
        <v>及格</v>
      </c>
      <c r="J219" s="16" t="str">
        <f t="shared" si="58"/>
        <v/>
      </c>
      <c r="K219" s="21" t="s">
        <v>670</v>
      </c>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row>
    <row r="220" spans="1:247" s="3" customFormat="1" ht="15" customHeight="1">
      <c r="A220" s="25" t="s">
        <v>412</v>
      </c>
      <c r="B220" s="26">
        <v>1</v>
      </c>
      <c r="C220" s="25" t="s">
        <v>413</v>
      </c>
      <c r="D220" s="27" t="s">
        <v>278</v>
      </c>
      <c r="E220" s="27">
        <v>85</v>
      </c>
      <c r="F220" s="20">
        <f t="shared" si="53"/>
        <v>80.680000000000007</v>
      </c>
      <c r="G220" s="19">
        <f>RANK(F220,$F$220:$F$221)</f>
        <v>1</v>
      </c>
      <c r="H220" s="16"/>
      <c r="I220" s="16" t="str">
        <f t="shared" si="54"/>
        <v>及格</v>
      </c>
      <c r="J220" s="16" t="str">
        <f t="shared" si="58"/>
        <v>是</v>
      </c>
      <c r="K220" s="21" t="s">
        <v>670</v>
      </c>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row>
    <row r="221" spans="1:247" s="3" customFormat="1" ht="15" customHeight="1">
      <c r="A221" s="25" t="s">
        <v>412</v>
      </c>
      <c r="B221" s="26">
        <v>1</v>
      </c>
      <c r="C221" s="25" t="s">
        <v>414</v>
      </c>
      <c r="D221" s="27" t="s">
        <v>187</v>
      </c>
      <c r="E221" s="27">
        <v>80.790000000000006</v>
      </c>
      <c r="F221" s="20">
        <f t="shared" si="53"/>
        <v>77.436000000000007</v>
      </c>
      <c r="G221" s="19">
        <f>RANK(F221,$F$220:$F$221)</f>
        <v>2</v>
      </c>
      <c r="H221" s="16"/>
      <c r="I221" s="16" t="str">
        <f t="shared" si="54"/>
        <v>及格</v>
      </c>
      <c r="J221" s="16" t="str">
        <f t="shared" si="58"/>
        <v/>
      </c>
      <c r="K221" s="21" t="s">
        <v>670</v>
      </c>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row>
    <row r="222" spans="1:247" s="3" customFormat="1" ht="15" customHeight="1">
      <c r="A222" s="25" t="s">
        <v>415</v>
      </c>
      <c r="B222" s="26">
        <v>1</v>
      </c>
      <c r="C222" s="25" t="s">
        <v>416</v>
      </c>
      <c r="D222" s="27" t="s">
        <v>114</v>
      </c>
      <c r="E222" s="27">
        <v>82.61</v>
      </c>
      <c r="F222" s="20">
        <f t="shared" si="53"/>
        <v>79.843999999999994</v>
      </c>
      <c r="G222" s="19">
        <f>RANK(F222,$F$222:$F$224)</f>
        <v>1</v>
      </c>
      <c r="H222" s="16"/>
      <c r="I222" s="16" t="str">
        <f t="shared" si="54"/>
        <v>及格</v>
      </c>
      <c r="J222" s="16" t="str">
        <f t="shared" si="58"/>
        <v>是</v>
      </c>
      <c r="K222" s="21" t="s">
        <v>670</v>
      </c>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row>
    <row r="223" spans="1:247" s="3" customFormat="1" ht="15" customHeight="1">
      <c r="A223" s="25" t="s">
        <v>415</v>
      </c>
      <c r="B223" s="26">
        <v>1</v>
      </c>
      <c r="C223" s="25" t="s">
        <v>417</v>
      </c>
      <c r="D223" s="27" t="s">
        <v>353</v>
      </c>
      <c r="E223" s="27">
        <v>80.540000000000006</v>
      </c>
      <c r="F223" s="20">
        <f t="shared" si="53"/>
        <v>77.096000000000004</v>
      </c>
      <c r="G223" s="19">
        <f t="shared" ref="G223:G224" si="61">RANK(F223,$F$222:$F$224)</f>
        <v>3</v>
      </c>
      <c r="H223" s="16"/>
      <c r="I223" s="16" t="str">
        <f t="shared" si="54"/>
        <v>及格</v>
      </c>
      <c r="J223" s="16" t="str">
        <f t="shared" si="58"/>
        <v/>
      </c>
      <c r="K223" s="21" t="s">
        <v>670</v>
      </c>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row>
    <row r="224" spans="1:247" s="3" customFormat="1" ht="15" customHeight="1">
      <c r="A224" s="25" t="s">
        <v>415</v>
      </c>
      <c r="B224" s="26">
        <v>1</v>
      </c>
      <c r="C224" s="25" t="s">
        <v>418</v>
      </c>
      <c r="D224" s="27" t="s">
        <v>122</v>
      </c>
      <c r="E224" s="27">
        <v>84.61</v>
      </c>
      <c r="F224" s="20">
        <f t="shared" si="53"/>
        <v>78.003999999999991</v>
      </c>
      <c r="G224" s="19">
        <f t="shared" si="61"/>
        <v>2</v>
      </c>
      <c r="H224" s="16"/>
      <c r="I224" s="16" t="str">
        <f t="shared" si="54"/>
        <v>及格</v>
      </c>
      <c r="J224" s="16" t="str">
        <f t="shared" si="58"/>
        <v/>
      </c>
      <c r="K224" s="21" t="s">
        <v>670</v>
      </c>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row>
    <row r="225" spans="1:247" s="3" customFormat="1" ht="15" customHeight="1">
      <c r="A225" s="25" t="s">
        <v>419</v>
      </c>
      <c r="B225" s="26">
        <v>1</v>
      </c>
      <c r="C225" s="25" t="s">
        <v>420</v>
      </c>
      <c r="D225" s="27" t="s">
        <v>202</v>
      </c>
      <c r="E225" s="27">
        <v>82.39</v>
      </c>
      <c r="F225" s="20">
        <f t="shared" si="53"/>
        <v>84.316000000000003</v>
      </c>
      <c r="G225" s="19">
        <f>RANK(F225,$F$225:$F$227)</f>
        <v>1</v>
      </c>
      <c r="H225" s="16"/>
      <c r="I225" s="16" t="str">
        <f t="shared" si="54"/>
        <v>及格</v>
      </c>
      <c r="J225" s="16" t="str">
        <f t="shared" si="58"/>
        <v>是</v>
      </c>
      <c r="K225" s="21" t="s">
        <v>670</v>
      </c>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row>
    <row r="226" spans="1:247" s="3" customFormat="1" ht="15" customHeight="1">
      <c r="A226" s="25" t="s">
        <v>419</v>
      </c>
      <c r="B226" s="26">
        <v>1</v>
      </c>
      <c r="C226" s="25" t="s">
        <v>421</v>
      </c>
      <c r="D226" s="27" t="s">
        <v>341</v>
      </c>
      <c r="E226" s="27">
        <v>83.64</v>
      </c>
      <c r="F226" s="20">
        <f t="shared" si="53"/>
        <v>82.296000000000006</v>
      </c>
      <c r="G226" s="19">
        <f t="shared" ref="G226:G227" si="62">RANK(F226,$F$225:$F$227)</f>
        <v>2</v>
      </c>
      <c r="H226" s="16"/>
      <c r="I226" s="16" t="str">
        <f t="shared" si="54"/>
        <v>及格</v>
      </c>
      <c r="J226" s="16" t="str">
        <f t="shared" si="58"/>
        <v/>
      </c>
      <c r="K226" s="21" t="s">
        <v>670</v>
      </c>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row>
    <row r="227" spans="1:247" s="3" customFormat="1" ht="15" customHeight="1">
      <c r="A227" s="25" t="s">
        <v>419</v>
      </c>
      <c r="B227" s="26">
        <v>1</v>
      </c>
      <c r="C227" s="25" t="s">
        <v>422</v>
      </c>
      <c r="D227" s="27" t="s">
        <v>204</v>
      </c>
      <c r="E227" s="27">
        <v>78.930000000000007</v>
      </c>
      <c r="F227" s="20">
        <f t="shared" si="53"/>
        <v>80.171999999999997</v>
      </c>
      <c r="G227" s="19">
        <f t="shared" si="62"/>
        <v>3</v>
      </c>
      <c r="H227" s="16"/>
      <c r="I227" s="16" t="str">
        <f t="shared" si="54"/>
        <v>及格</v>
      </c>
      <c r="J227" s="16" t="str">
        <f t="shared" si="58"/>
        <v/>
      </c>
      <c r="K227" s="21" t="s">
        <v>670</v>
      </c>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row>
    <row r="228" spans="1:247" s="3" customFormat="1" ht="15" customHeight="1">
      <c r="A228" s="25" t="s">
        <v>423</v>
      </c>
      <c r="B228" s="26">
        <v>2</v>
      </c>
      <c r="C228" s="25" t="s">
        <v>424</v>
      </c>
      <c r="D228" s="27" t="s">
        <v>250</v>
      </c>
      <c r="E228" s="27">
        <v>88</v>
      </c>
      <c r="F228" s="20">
        <f t="shared" si="53"/>
        <v>87.16</v>
      </c>
      <c r="G228" s="19">
        <f>RANK(F228,$F$228:$F$233)</f>
        <v>1</v>
      </c>
      <c r="H228" s="16"/>
      <c r="I228" s="16" t="str">
        <f t="shared" si="54"/>
        <v>及格</v>
      </c>
      <c r="J228" s="16" t="str">
        <f t="shared" ref="J228:J238" si="63">IF(AND(G228&lt;=2,I228="及格"),"是","")</f>
        <v>是</v>
      </c>
      <c r="K228" s="21" t="s">
        <v>670</v>
      </c>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row>
    <row r="229" spans="1:247" s="3" customFormat="1" ht="15" customHeight="1">
      <c r="A229" s="25" t="s">
        <v>423</v>
      </c>
      <c r="B229" s="26">
        <v>2</v>
      </c>
      <c r="C229" s="25" t="s">
        <v>425</v>
      </c>
      <c r="D229" s="27" t="s">
        <v>250</v>
      </c>
      <c r="E229" s="27">
        <v>84.86</v>
      </c>
      <c r="F229" s="20">
        <f t="shared" si="53"/>
        <v>85.903999999999996</v>
      </c>
      <c r="G229" s="19">
        <f t="shared" ref="G229:G233" si="64">RANK(F229,$F$228:$F$233)</f>
        <v>2</v>
      </c>
      <c r="H229" s="16"/>
      <c r="I229" s="16" t="str">
        <f t="shared" si="54"/>
        <v>及格</v>
      </c>
      <c r="J229" s="16" t="str">
        <f t="shared" si="63"/>
        <v>是</v>
      </c>
      <c r="K229" s="21" t="s">
        <v>670</v>
      </c>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row>
    <row r="230" spans="1:247" s="3" customFormat="1" ht="15" customHeight="1">
      <c r="A230" s="25" t="s">
        <v>423</v>
      </c>
      <c r="B230" s="26">
        <v>2</v>
      </c>
      <c r="C230" s="25" t="s">
        <v>426</v>
      </c>
      <c r="D230" s="27" t="s">
        <v>153</v>
      </c>
      <c r="E230" s="27">
        <v>78.5</v>
      </c>
      <c r="F230" s="20">
        <f t="shared" si="53"/>
        <v>80.72</v>
      </c>
      <c r="G230" s="19">
        <f t="shared" si="64"/>
        <v>3</v>
      </c>
      <c r="H230" s="16"/>
      <c r="I230" s="16" t="str">
        <f t="shared" si="54"/>
        <v>及格</v>
      </c>
      <c r="J230" s="16" t="str">
        <f t="shared" si="63"/>
        <v/>
      </c>
      <c r="K230" s="21" t="s">
        <v>670</v>
      </c>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row>
    <row r="231" spans="1:247" s="3" customFormat="1" ht="15" customHeight="1">
      <c r="A231" s="25" t="s">
        <v>423</v>
      </c>
      <c r="B231" s="26">
        <v>2</v>
      </c>
      <c r="C231" s="25" t="s">
        <v>427</v>
      </c>
      <c r="D231" s="27">
        <v>80</v>
      </c>
      <c r="E231" s="27">
        <v>80.319999999999993</v>
      </c>
      <c r="F231" s="20">
        <f t="shared" si="53"/>
        <v>80.128</v>
      </c>
      <c r="G231" s="19">
        <f t="shared" si="64"/>
        <v>4</v>
      </c>
      <c r="H231" s="16"/>
      <c r="I231" s="16" t="str">
        <f t="shared" si="54"/>
        <v>及格</v>
      </c>
      <c r="J231" s="16" t="str">
        <f t="shared" si="63"/>
        <v/>
      </c>
      <c r="K231" s="21" t="s">
        <v>670</v>
      </c>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row>
    <row r="232" spans="1:247" s="3" customFormat="1" ht="15" customHeight="1">
      <c r="A232" s="25" t="s">
        <v>423</v>
      </c>
      <c r="B232" s="26">
        <v>2</v>
      </c>
      <c r="C232" s="25" t="s">
        <v>428</v>
      </c>
      <c r="D232" s="27">
        <v>79</v>
      </c>
      <c r="E232" s="27">
        <v>72.290000000000006</v>
      </c>
      <c r="F232" s="20">
        <f t="shared" si="53"/>
        <v>76.316000000000003</v>
      </c>
      <c r="G232" s="19">
        <f t="shared" si="64"/>
        <v>5</v>
      </c>
      <c r="H232" s="16"/>
      <c r="I232" s="16" t="str">
        <f t="shared" si="54"/>
        <v>及格</v>
      </c>
      <c r="J232" s="16" t="str">
        <f t="shared" si="63"/>
        <v/>
      </c>
      <c r="K232" s="21" t="s">
        <v>670</v>
      </c>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row>
    <row r="233" spans="1:247" s="3" customFormat="1" ht="15" customHeight="1">
      <c r="A233" s="25" t="s">
        <v>423</v>
      </c>
      <c r="B233" s="26">
        <v>2</v>
      </c>
      <c r="C233" s="25" t="s">
        <v>429</v>
      </c>
      <c r="D233" s="27" t="s">
        <v>187</v>
      </c>
      <c r="E233" s="27">
        <v>0</v>
      </c>
      <c r="F233" s="20">
        <f t="shared" si="53"/>
        <v>45.12</v>
      </c>
      <c r="G233" s="19">
        <f t="shared" si="64"/>
        <v>6</v>
      </c>
      <c r="H233" s="16" t="s">
        <v>661</v>
      </c>
      <c r="I233" s="16" t="str">
        <f t="shared" si="54"/>
        <v/>
      </c>
      <c r="J233" s="16" t="str">
        <f t="shared" si="63"/>
        <v/>
      </c>
      <c r="K233" s="21" t="s">
        <v>670</v>
      </c>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row>
    <row r="234" spans="1:247" s="3" customFormat="1" ht="15" customHeight="1">
      <c r="A234" s="25" t="s">
        <v>430</v>
      </c>
      <c r="B234" s="26">
        <v>2</v>
      </c>
      <c r="C234" s="25" t="s">
        <v>431</v>
      </c>
      <c r="D234" s="27" t="s">
        <v>172</v>
      </c>
      <c r="E234" s="27">
        <v>85</v>
      </c>
      <c r="F234" s="20">
        <f t="shared" si="53"/>
        <v>83.56</v>
      </c>
      <c r="G234" s="19">
        <f>RANK(F234,$F$234:$F$238)</f>
        <v>1</v>
      </c>
      <c r="H234" s="16"/>
      <c r="I234" s="16" t="str">
        <f t="shared" si="54"/>
        <v>及格</v>
      </c>
      <c r="J234" s="16" t="str">
        <f t="shared" si="63"/>
        <v>是</v>
      </c>
      <c r="K234" s="21" t="s">
        <v>670</v>
      </c>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row>
    <row r="235" spans="1:247" s="3" customFormat="1" ht="15" customHeight="1">
      <c r="A235" s="25" t="s">
        <v>430</v>
      </c>
      <c r="B235" s="26">
        <v>2</v>
      </c>
      <c r="C235" s="25" t="s">
        <v>432</v>
      </c>
      <c r="D235" s="27" t="s">
        <v>155</v>
      </c>
      <c r="E235" s="27">
        <v>77.540000000000006</v>
      </c>
      <c r="F235" s="20">
        <f t="shared" si="53"/>
        <v>79.736000000000004</v>
      </c>
      <c r="G235" s="19">
        <f t="shared" ref="G235:G238" si="65">RANK(F235,$F$234:$F$238)</f>
        <v>5</v>
      </c>
      <c r="H235" s="16"/>
      <c r="I235" s="16" t="str">
        <f t="shared" si="54"/>
        <v>及格</v>
      </c>
      <c r="J235" s="16" t="str">
        <f t="shared" si="63"/>
        <v/>
      </c>
      <c r="K235" s="21" t="s">
        <v>670</v>
      </c>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row>
    <row r="236" spans="1:247" s="3" customFormat="1" ht="15" customHeight="1">
      <c r="A236" s="25" t="s">
        <v>430</v>
      </c>
      <c r="B236" s="26">
        <v>2</v>
      </c>
      <c r="C236" s="25" t="s">
        <v>433</v>
      </c>
      <c r="D236" s="27" t="s">
        <v>204</v>
      </c>
      <c r="E236" s="27">
        <v>85.54</v>
      </c>
      <c r="F236" s="20">
        <f t="shared" si="53"/>
        <v>82.816000000000003</v>
      </c>
      <c r="G236" s="19">
        <f t="shared" si="65"/>
        <v>3</v>
      </c>
      <c r="H236" s="16"/>
      <c r="I236" s="16" t="str">
        <f t="shared" si="54"/>
        <v>及格</v>
      </c>
      <c r="J236" s="16" t="str">
        <f t="shared" si="63"/>
        <v/>
      </c>
      <c r="K236" s="21" t="s">
        <v>670</v>
      </c>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row>
    <row r="237" spans="1:247" s="3" customFormat="1" ht="15" customHeight="1">
      <c r="A237" s="25" t="s">
        <v>430</v>
      </c>
      <c r="B237" s="26">
        <v>2</v>
      </c>
      <c r="C237" s="25" t="s">
        <v>434</v>
      </c>
      <c r="D237" s="27" t="s">
        <v>292</v>
      </c>
      <c r="E237" s="27">
        <v>85.93</v>
      </c>
      <c r="F237" s="20">
        <f t="shared" si="53"/>
        <v>82.852000000000004</v>
      </c>
      <c r="G237" s="19">
        <f t="shared" si="65"/>
        <v>2</v>
      </c>
      <c r="H237" s="16"/>
      <c r="I237" s="16" t="str">
        <f t="shared" si="54"/>
        <v>及格</v>
      </c>
      <c r="J237" s="16" t="str">
        <f t="shared" si="63"/>
        <v>是</v>
      </c>
      <c r="K237" s="21" t="s">
        <v>670</v>
      </c>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row>
    <row r="238" spans="1:247" s="3" customFormat="1" ht="15" customHeight="1">
      <c r="A238" s="25" t="s">
        <v>430</v>
      </c>
      <c r="B238" s="26">
        <v>2</v>
      </c>
      <c r="C238" s="25" t="s">
        <v>435</v>
      </c>
      <c r="D238" s="27" t="s">
        <v>210</v>
      </c>
      <c r="E238" s="27">
        <v>83.39</v>
      </c>
      <c r="F238" s="20">
        <f t="shared" si="53"/>
        <v>80.635999999999996</v>
      </c>
      <c r="G238" s="19">
        <f t="shared" si="65"/>
        <v>4</v>
      </c>
      <c r="H238" s="16"/>
      <c r="I238" s="16" t="str">
        <f t="shared" si="54"/>
        <v>及格</v>
      </c>
      <c r="J238" s="16" t="str">
        <f t="shared" si="63"/>
        <v/>
      </c>
      <c r="K238" s="21" t="s">
        <v>670</v>
      </c>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row>
    <row r="239" spans="1:247" s="3" customFormat="1" ht="15" customHeight="1">
      <c r="A239" s="25" t="s">
        <v>436</v>
      </c>
      <c r="B239" s="26">
        <v>1</v>
      </c>
      <c r="C239" s="25" t="s">
        <v>437</v>
      </c>
      <c r="D239" s="27" t="s">
        <v>394</v>
      </c>
      <c r="E239" s="27">
        <v>75.25</v>
      </c>
      <c r="F239" s="20">
        <f t="shared" si="53"/>
        <v>77.97999999999999</v>
      </c>
      <c r="G239" s="19">
        <f>RANK(F239,$F$239:$F$241)</f>
        <v>2</v>
      </c>
      <c r="H239" s="16"/>
      <c r="I239" s="16" t="str">
        <f t="shared" si="54"/>
        <v>及格</v>
      </c>
      <c r="J239" s="16" t="str">
        <f>IF(AND(G239&lt;=1,I239="及格"),"是","")</f>
        <v/>
      </c>
      <c r="K239" s="21" t="s">
        <v>670</v>
      </c>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row>
    <row r="240" spans="1:247" s="3" customFormat="1" ht="15" customHeight="1">
      <c r="A240" s="25" t="s">
        <v>436</v>
      </c>
      <c r="B240" s="26">
        <v>1</v>
      </c>
      <c r="C240" s="25" t="s">
        <v>438</v>
      </c>
      <c r="D240" s="27" t="s">
        <v>157</v>
      </c>
      <c r="E240" s="27">
        <v>82.29</v>
      </c>
      <c r="F240" s="20">
        <f t="shared" si="53"/>
        <v>80.316000000000003</v>
      </c>
      <c r="G240" s="19">
        <f t="shared" ref="G240:G241" si="66">RANK(F240,$F$239:$F$241)</f>
        <v>1</v>
      </c>
      <c r="H240" s="16"/>
      <c r="I240" s="16" t="str">
        <f t="shared" si="54"/>
        <v>及格</v>
      </c>
      <c r="J240" s="16" t="str">
        <f>IF(AND(G240&lt;=1,I240="及格"),"是","")</f>
        <v>是</v>
      </c>
      <c r="K240" s="21" t="s">
        <v>670</v>
      </c>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row>
    <row r="241" spans="1:247" s="3" customFormat="1" ht="15" customHeight="1">
      <c r="A241" s="25" t="s">
        <v>436</v>
      </c>
      <c r="B241" s="26">
        <v>1</v>
      </c>
      <c r="C241" s="25" t="s">
        <v>439</v>
      </c>
      <c r="D241" s="27" t="s">
        <v>234</v>
      </c>
      <c r="E241" s="27">
        <v>0</v>
      </c>
      <c r="F241" s="20">
        <f t="shared" si="53"/>
        <v>44.4</v>
      </c>
      <c r="G241" s="19">
        <f t="shared" si="66"/>
        <v>3</v>
      </c>
      <c r="H241" s="16" t="s">
        <v>668</v>
      </c>
      <c r="I241" s="16" t="str">
        <f t="shared" si="54"/>
        <v/>
      </c>
      <c r="J241" s="16" t="str">
        <f>IF(AND(G241&lt;=1,I241="及格"),"是","")</f>
        <v/>
      </c>
      <c r="K241" s="21" t="s">
        <v>670</v>
      </c>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row>
    <row r="242" spans="1:247" s="3" customFormat="1" ht="15" customHeight="1">
      <c r="A242" s="25" t="s">
        <v>440</v>
      </c>
      <c r="B242" s="26">
        <v>4</v>
      </c>
      <c r="C242" s="25" t="s">
        <v>441</v>
      </c>
      <c r="D242" s="27" t="s">
        <v>442</v>
      </c>
      <c r="E242" s="27">
        <v>84.79</v>
      </c>
      <c r="F242" s="20">
        <f t="shared" si="53"/>
        <v>86.236000000000004</v>
      </c>
      <c r="G242" s="19">
        <f>RANK(F242,$F$242:$F$251)</f>
        <v>1</v>
      </c>
      <c r="H242" s="16"/>
      <c r="I242" s="16" t="str">
        <f t="shared" si="54"/>
        <v>及格</v>
      </c>
      <c r="J242" s="16" t="str">
        <f t="shared" ref="J242:J251" si="67">IF(AND(G242&lt;=4,I242="及格"),"是","")</f>
        <v>是</v>
      </c>
      <c r="K242" s="21" t="s">
        <v>670</v>
      </c>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row>
    <row r="243" spans="1:247" s="3" customFormat="1" ht="15" customHeight="1">
      <c r="A243" s="25" t="s">
        <v>440</v>
      </c>
      <c r="B243" s="26">
        <v>4</v>
      </c>
      <c r="C243" s="25" t="s">
        <v>443</v>
      </c>
      <c r="D243" s="27" t="s">
        <v>444</v>
      </c>
      <c r="E243" s="27">
        <v>82</v>
      </c>
      <c r="F243" s="20">
        <f t="shared" si="53"/>
        <v>83.92</v>
      </c>
      <c r="G243" s="19">
        <f t="shared" ref="G243:G251" si="68">RANK(F243,$F$242:$F$251)</f>
        <v>2</v>
      </c>
      <c r="H243" s="16"/>
      <c r="I243" s="16" t="str">
        <f t="shared" si="54"/>
        <v>及格</v>
      </c>
      <c r="J243" s="16" t="str">
        <f t="shared" si="67"/>
        <v>是</v>
      </c>
      <c r="K243" s="21" t="s">
        <v>670</v>
      </c>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row>
    <row r="244" spans="1:247" s="3" customFormat="1" ht="15" customHeight="1">
      <c r="A244" s="25" t="s">
        <v>440</v>
      </c>
      <c r="B244" s="26">
        <v>4</v>
      </c>
      <c r="C244" s="25" t="s">
        <v>445</v>
      </c>
      <c r="D244" s="27" t="s">
        <v>150</v>
      </c>
      <c r="E244" s="27">
        <v>84.32</v>
      </c>
      <c r="F244" s="20">
        <f t="shared" si="53"/>
        <v>83.888000000000005</v>
      </c>
      <c r="G244" s="19">
        <f t="shared" si="68"/>
        <v>3</v>
      </c>
      <c r="H244" s="16"/>
      <c r="I244" s="16" t="str">
        <f t="shared" si="54"/>
        <v>及格</v>
      </c>
      <c r="J244" s="16" t="str">
        <f t="shared" si="67"/>
        <v>是</v>
      </c>
      <c r="K244" s="21" t="s">
        <v>670</v>
      </c>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row>
    <row r="245" spans="1:247" s="3" customFormat="1" ht="15" customHeight="1">
      <c r="A245" s="25" t="s">
        <v>440</v>
      </c>
      <c r="B245" s="26">
        <v>4</v>
      </c>
      <c r="C245" s="25" t="s">
        <v>446</v>
      </c>
      <c r="D245" s="27" t="s">
        <v>217</v>
      </c>
      <c r="E245" s="27">
        <v>76.64</v>
      </c>
      <c r="F245" s="20">
        <f t="shared" si="53"/>
        <v>80.456000000000003</v>
      </c>
      <c r="G245" s="19">
        <f t="shared" si="68"/>
        <v>8</v>
      </c>
      <c r="H245" s="16"/>
      <c r="I245" s="16" t="str">
        <f t="shared" si="54"/>
        <v>及格</v>
      </c>
      <c r="J245" s="16" t="str">
        <f t="shared" si="67"/>
        <v/>
      </c>
      <c r="K245" s="21" t="s">
        <v>670</v>
      </c>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row>
    <row r="246" spans="1:247" s="3" customFormat="1" ht="15" customHeight="1">
      <c r="A246" s="25" t="s">
        <v>440</v>
      </c>
      <c r="B246" s="26">
        <v>4</v>
      </c>
      <c r="C246" s="25" t="s">
        <v>447</v>
      </c>
      <c r="D246" s="27" t="s">
        <v>153</v>
      </c>
      <c r="E246" s="27">
        <v>81.5</v>
      </c>
      <c r="F246" s="20">
        <f t="shared" si="53"/>
        <v>81.92</v>
      </c>
      <c r="G246" s="19">
        <f t="shared" si="68"/>
        <v>4</v>
      </c>
      <c r="H246" s="16"/>
      <c r="I246" s="16" t="str">
        <f t="shared" si="54"/>
        <v>及格</v>
      </c>
      <c r="J246" s="16" t="str">
        <f t="shared" si="67"/>
        <v>是</v>
      </c>
      <c r="K246" s="21" t="s">
        <v>670</v>
      </c>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row>
    <row r="247" spans="1:247" s="3" customFormat="1" ht="15" customHeight="1">
      <c r="A247" s="25" t="s">
        <v>440</v>
      </c>
      <c r="B247" s="26">
        <v>4</v>
      </c>
      <c r="C247" s="25" t="s">
        <v>448</v>
      </c>
      <c r="D247" s="27" t="s">
        <v>155</v>
      </c>
      <c r="E247" s="27">
        <v>79.11</v>
      </c>
      <c r="F247" s="20">
        <f t="shared" si="53"/>
        <v>80.364000000000004</v>
      </c>
      <c r="G247" s="19">
        <f t="shared" si="68"/>
        <v>9</v>
      </c>
      <c r="H247" s="16"/>
      <c r="I247" s="16" t="str">
        <f t="shared" si="54"/>
        <v>及格</v>
      </c>
      <c r="J247" s="16" t="str">
        <f t="shared" si="67"/>
        <v/>
      </c>
      <c r="K247" s="21" t="s">
        <v>670</v>
      </c>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row>
    <row r="248" spans="1:247" s="3" customFormat="1" ht="15" customHeight="1">
      <c r="A248" s="25" t="s">
        <v>440</v>
      </c>
      <c r="B248" s="26">
        <v>4</v>
      </c>
      <c r="C248" s="25" t="s">
        <v>449</v>
      </c>
      <c r="D248" s="27" t="s">
        <v>292</v>
      </c>
      <c r="E248" s="27">
        <v>81.569999999999993</v>
      </c>
      <c r="F248" s="20">
        <f t="shared" si="53"/>
        <v>81.108000000000004</v>
      </c>
      <c r="G248" s="19">
        <f t="shared" si="68"/>
        <v>6</v>
      </c>
      <c r="H248" s="16"/>
      <c r="I248" s="16" t="str">
        <f t="shared" si="54"/>
        <v>及格</v>
      </c>
      <c r="J248" s="16" t="str">
        <f t="shared" si="67"/>
        <v/>
      </c>
      <c r="K248" s="21" t="s">
        <v>670</v>
      </c>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row>
    <row r="249" spans="1:247" s="3" customFormat="1" ht="15" customHeight="1">
      <c r="A249" s="25" t="s">
        <v>440</v>
      </c>
      <c r="B249" s="26">
        <v>4</v>
      </c>
      <c r="C249" s="25" t="s">
        <v>450</v>
      </c>
      <c r="D249" s="27" t="s">
        <v>287</v>
      </c>
      <c r="E249" s="27">
        <v>83.75</v>
      </c>
      <c r="F249" s="20">
        <f t="shared" si="53"/>
        <v>81.5</v>
      </c>
      <c r="G249" s="19">
        <f t="shared" si="68"/>
        <v>5</v>
      </c>
      <c r="H249" s="16"/>
      <c r="I249" s="16" t="str">
        <f t="shared" si="54"/>
        <v>及格</v>
      </c>
      <c r="J249" s="16" t="str">
        <f t="shared" si="67"/>
        <v/>
      </c>
      <c r="K249" s="21" t="s">
        <v>670</v>
      </c>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row>
    <row r="250" spans="1:247" s="3" customFormat="1" ht="15" customHeight="1">
      <c r="A250" s="25" t="s">
        <v>440</v>
      </c>
      <c r="B250" s="26">
        <v>4</v>
      </c>
      <c r="C250" s="25" t="s">
        <v>451</v>
      </c>
      <c r="D250" s="27" t="s">
        <v>287</v>
      </c>
      <c r="E250" s="27">
        <v>81.93</v>
      </c>
      <c r="F250" s="20">
        <f t="shared" si="53"/>
        <v>80.772000000000006</v>
      </c>
      <c r="G250" s="19">
        <f t="shared" si="68"/>
        <v>7</v>
      </c>
      <c r="H250" s="16"/>
      <c r="I250" s="16" t="str">
        <f t="shared" si="54"/>
        <v>及格</v>
      </c>
      <c r="J250" s="16" t="str">
        <f t="shared" si="67"/>
        <v/>
      </c>
      <c r="K250" s="21" t="s">
        <v>670</v>
      </c>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row>
    <row r="251" spans="1:247" s="3" customFormat="1" ht="15" customHeight="1">
      <c r="A251" s="25" t="s">
        <v>440</v>
      </c>
      <c r="B251" s="26">
        <v>4</v>
      </c>
      <c r="C251" s="25" t="s">
        <v>452</v>
      </c>
      <c r="D251" s="27" t="s">
        <v>394</v>
      </c>
      <c r="E251" s="27">
        <v>76.430000000000007</v>
      </c>
      <c r="F251" s="20">
        <f t="shared" si="53"/>
        <v>78.451999999999998</v>
      </c>
      <c r="G251" s="19">
        <f t="shared" si="68"/>
        <v>10</v>
      </c>
      <c r="H251" s="16"/>
      <c r="I251" s="16" t="str">
        <f t="shared" si="54"/>
        <v>及格</v>
      </c>
      <c r="J251" s="16" t="str">
        <f t="shared" si="67"/>
        <v/>
      </c>
      <c r="K251" s="21" t="s">
        <v>670</v>
      </c>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row>
    <row r="252" spans="1:247" s="3" customFormat="1" ht="15" customHeight="1">
      <c r="A252" s="25" t="s">
        <v>453</v>
      </c>
      <c r="B252" s="26">
        <v>2</v>
      </c>
      <c r="C252" s="25" t="s">
        <v>454</v>
      </c>
      <c r="D252" s="27" t="s">
        <v>455</v>
      </c>
      <c r="E252" s="27">
        <v>85.21</v>
      </c>
      <c r="F252" s="20">
        <f t="shared" si="53"/>
        <v>85.563999999999993</v>
      </c>
      <c r="G252" s="19">
        <f>RANK(F252,$F$252:$F$257)</f>
        <v>1</v>
      </c>
      <c r="H252" s="16"/>
      <c r="I252" s="16" t="str">
        <f t="shared" si="54"/>
        <v>及格</v>
      </c>
      <c r="J252" s="16" t="str">
        <f t="shared" ref="J252:J257" si="69">IF(AND(G252&lt;=2,I252="及格"),"是","")</f>
        <v>是</v>
      </c>
      <c r="K252" s="21" t="s">
        <v>670</v>
      </c>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row>
    <row r="253" spans="1:247" s="3" customFormat="1" ht="15" customHeight="1">
      <c r="A253" s="25" t="s">
        <v>453</v>
      </c>
      <c r="B253" s="26">
        <v>2</v>
      </c>
      <c r="C253" s="25" t="s">
        <v>456</v>
      </c>
      <c r="D253" s="27" t="s">
        <v>457</v>
      </c>
      <c r="E253" s="27">
        <v>76.86</v>
      </c>
      <c r="F253" s="20">
        <f t="shared" si="53"/>
        <v>81.384</v>
      </c>
      <c r="G253" s="19">
        <f t="shared" ref="G253:G257" si="70">RANK(F253,$F$252:$F$257)</f>
        <v>2</v>
      </c>
      <c r="H253" s="16"/>
      <c r="I253" s="16" t="str">
        <f t="shared" si="54"/>
        <v>及格</v>
      </c>
      <c r="J253" s="16" t="str">
        <f t="shared" si="69"/>
        <v>是</v>
      </c>
      <c r="K253" s="21" t="s">
        <v>670</v>
      </c>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row>
    <row r="254" spans="1:247" s="3" customFormat="1" ht="15" customHeight="1">
      <c r="A254" s="25" t="s">
        <v>453</v>
      </c>
      <c r="B254" s="26">
        <v>2</v>
      </c>
      <c r="C254" s="25" t="s">
        <v>458</v>
      </c>
      <c r="D254" s="27" t="s">
        <v>176</v>
      </c>
      <c r="E254" s="27">
        <v>80.930000000000007</v>
      </c>
      <c r="F254" s="20">
        <f t="shared" si="53"/>
        <v>80.492000000000004</v>
      </c>
      <c r="G254" s="19">
        <f t="shared" si="70"/>
        <v>3</v>
      </c>
      <c r="H254" s="16"/>
      <c r="I254" s="16" t="str">
        <f t="shared" si="54"/>
        <v>及格</v>
      </c>
      <c r="J254" s="16" t="str">
        <f t="shared" si="69"/>
        <v/>
      </c>
      <c r="K254" s="21" t="s">
        <v>670</v>
      </c>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row>
    <row r="255" spans="1:247" s="3" customFormat="1" ht="15" customHeight="1">
      <c r="A255" s="25" t="s">
        <v>453</v>
      </c>
      <c r="B255" s="26">
        <v>2</v>
      </c>
      <c r="C255" s="25" t="s">
        <v>459</v>
      </c>
      <c r="D255" s="27" t="s">
        <v>193</v>
      </c>
      <c r="E255" s="27">
        <v>82.68</v>
      </c>
      <c r="F255" s="20">
        <f t="shared" si="53"/>
        <v>79.152000000000001</v>
      </c>
      <c r="G255" s="19">
        <f t="shared" si="70"/>
        <v>5</v>
      </c>
      <c r="H255" s="16"/>
      <c r="I255" s="16" t="str">
        <f t="shared" si="54"/>
        <v>及格</v>
      </c>
      <c r="J255" s="16" t="str">
        <f t="shared" si="69"/>
        <v/>
      </c>
      <c r="K255" s="21" t="s">
        <v>670</v>
      </c>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row>
    <row r="256" spans="1:247" s="3" customFormat="1" ht="15" customHeight="1">
      <c r="A256" s="25" t="s">
        <v>453</v>
      </c>
      <c r="B256" s="26">
        <v>2</v>
      </c>
      <c r="C256" s="25" t="s">
        <v>460</v>
      </c>
      <c r="D256" s="27" t="s">
        <v>193</v>
      </c>
      <c r="E256" s="27">
        <v>85.61</v>
      </c>
      <c r="F256" s="20">
        <f t="shared" si="53"/>
        <v>80.323999999999998</v>
      </c>
      <c r="G256" s="19">
        <f t="shared" si="70"/>
        <v>4</v>
      </c>
      <c r="H256" s="16"/>
      <c r="I256" s="16" t="str">
        <f t="shared" si="54"/>
        <v>及格</v>
      </c>
      <c r="J256" s="16" t="str">
        <f t="shared" si="69"/>
        <v/>
      </c>
      <c r="K256" s="21" t="s">
        <v>670</v>
      </c>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row>
    <row r="257" spans="1:247" s="3" customFormat="1" ht="15" customHeight="1">
      <c r="A257" s="25" t="s">
        <v>453</v>
      </c>
      <c r="B257" s="26">
        <v>2</v>
      </c>
      <c r="C257" s="25" t="s">
        <v>461</v>
      </c>
      <c r="D257" s="27" t="s">
        <v>181</v>
      </c>
      <c r="E257" s="27">
        <v>79.430000000000007</v>
      </c>
      <c r="F257" s="20">
        <f t="shared" si="53"/>
        <v>77.731999999999999</v>
      </c>
      <c r="G257" s="19">
        <f t="shared" si="70"/>
        <v>6</v>
      </c>
      <c r="H257" s="16"/>
      <c r="I257" s="16" t="str">
        <f t="shared" si="54"/>
        <v>及格</v>
      </c>
      <c r="J257" s="16" t="str">
        <f t="shared" si="69"/>
        <v/>
      </c>
      <c r="K257" s="21" t="s">
        <v>670</v>
      </c>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row>
    <row r="258" spans="1:247" s="3" customFormat="1" ht="15" customHeight="1">
      <c r="A258" s="25" t="s">
        <v>462</v>
      </c>
      <c r="B258" s="26">
        <v>1</v>
      </c>
      <c r="C258" s="25" t="s">
        <v>463</v>
      </c>
      <c r="D258" s="27" t="s">
        <v>464</v>
      </c>
      <c r="E258" s="27">
        <v>82.57</v>
      </c>
      <c r="F258" s="20">
        <f t="shared" si="53"/>
        <v>84.628</v>
      </c>
      <c r="G258" s="19">
        <f>RANK(F258,$F$258:$F$260)</f>
        <v>2</v>
      </c>
      <c r="H258" s="16"/>
      <c r="I258" s="16" t="str">
        <f t="shared" si="54"/>
        <v>及格</v>
      </c>
      <c r="J258" s="16" t="str">
        <f t="shared" ref="J258:J289" si="71">IF(AND(G258&lt;=1,I258="及格"),"是","")</f>
        <v/>
      </c>
      <c r="K258" s="21" t="s">
        <v>670</v>
      </c>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row>
    <row r="259" spans="1:247" s="3" customFormat="1" ht="15" customHeight="1">
      <c r="A259" s="25" t="s">
        <v>462</v>
      </c>
      <c r="B259" s="26">
        <v>1</v>
      </c>
      <c r="C259" s="25" t="s">
        <v>465</v>
      </c>
      <c r="D259" s="27" t="s">
        <v>150</v>
      </c>
      <c r="E259" s="27">
        <v>87.93</v>
      </c>
      <c r="F259" s="20">
        <f t="shared" si="53"/>
        <v>85.331999999999994</v>
      </c>
      <c r="G259" s="19">
        <f t="shared" ref="G259:G260" si="72">RANK(F259,$F$258:$F$260)</f>
        <v>1</v>
      </c>
      <c r="H259" s="16"/>
      <c r="I259" s="16" t="str">
        <f t="shared" si="54"/>
        <v>及格</v>
      </c>
      <c r="J259" s="16" t="str">
        <f t="shared" si="71"/>
        <v>是</v>
      </c>
      <c r="K259" s="21" t="s">
        <v>670</v>
      </c>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row>
    <row r="260" spans="1:247" s="3" customFormat="1" ht="15" customHeight="1">
      <c r="A260" s="25" t="s">
        <v>462</v>
      </c>
      <c r="B260" s="26">
        <v>1</v>
      </c>
      <c r="C260" s="25" t="s">
        <v>466</v>
      </c>
      <c r="D260" s="27" t="s">
        <v>114</v>
      </c>
      <c r="E260" s="27">
        <v>81.36</v>
      </c>
      <c r="F260" s="20">
        <f t="shared" ref="F260:F323" si="73">(D260*0.6)+(E260*0.4)</f>
        <v>79.343999999999994</v>
      </c>
      <c r="G260" s="19">
        <f t="shared" si="72"/>
        <v>3</v>
      </c>
      <c r="H260" s="16"/>
      <c r="I260" s="16" t="str">
        <f t="shared" ref="I260:I323" si="74">IF(F260&gt;=55,"及格","")</f>
        <v>及格</v>
      </c>
      <c r="J260" s="16" t="str">
        <f t="shared" si="71"/>
        <v/>
      </c>
      <c r="K260" s="21" t="s">
        <v>670</v>
      </c>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row>
    <row r="261" spans="1:247" s="3" customFormat="1" ht="15" customHeight="1">
      <c r="A261" s="25" t="s">
        <v>467</v>
      </c>
      <c r="B261" s="26">
        <v>1</v>
      </c>
      <c r="C261" s="25" t="s">
        <v>468</v>
      </c>
      <c r="D261" s="27" t="s">
        <v>457</v>
      </c>
      <c r="E261" s="27">
        <v>85.32</v>
      </c>
      <c r="F261" s="20">
        <f t="shared" si="73"/>
        <v>84.768000000000001</v>
      </c>
      <c r="G261" s="19">
        <f>RANK(F261,$F$261:$F$263)</f>
        <v>1</v>
      </c>
      <c r="H261" s="16"/>
      <c r="I261" s="16" t="str">
        <f t="shared" si="74"/>
        <v>及格</v>
      </c>
      <c r="J261" s="16" t="str">
        <f t="shared" si="71"/>
        <v>是</v>
      </c>
      <c r="K261" s="21" t="s">
        <v>670</v>
      </c>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row>
    <row r="262" spans="1:247" s="3" customFormat="1" ht="15" customHeight="1">
      <c r="A262" s="25" t="s">
        <v>467</v>
      </c>
      <c r="B262" s="26">
        <v>1</v>
      </c>
      <c r="C262" s="25" t="s">
        <v>469</v>
      </c>
      <c r="D262" s="27" t="s">
        <v>470</v>
      </c>
      <c r="E262" s="27">
        <v>79.319999999999993</v>
      </c>
      <c r="F262" s="20">
        <f t="shared" si="73"/>
        <v>81.168000000000006</v>
      </c>
      <c r="G262" s="19">
        <f t="shared" ref="G262:G263" si="75">RANK(F262,$F$261:$F$263)</f>
        <v>2</v>
      </c>
      <c r="H262" s="16"/>
      <c r="I262" s="16" t="str">
        <f t="shared" si="74"/>
        <v>及格</v>
      </c>
      <c r="J262" s="16" t="str">
        <f t="shared" si="71"/>
        <v/>
      </c>
      <c r="K262" s="21" t="s">
        <v>670</v>
      </c>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row>
    <row r="263" spans="1:247" s="3" customFormat="1" ht="15" customHeight="1">
      <c r="A263" s="25" t="s">
        <v>467</v>
      </c>
      <c r="B263" s="26">
        <v>1</v>
      </c>
      <c r="C263" s="25" t="s">
        <v>471</v>
      </c>
      <c r="D263" s="27" t="s">
        <v>244</v>
      </c>
      <c r="E263" s="27">
        <v>0</v>
      </c>
      <c r="F263" s="20">
        <f t="shared" si="73"/>
        <v>47.52</v>
      </c>
      <c r="G263" s="19">
        <f t="shared" si="75"/>
        <v>3</v>
      </c>
      <c r="H263" s="16" t="s">
        <v>661</v>
      </c>
      <c r="I263" s="16" t="str">
        <f t="shared" si="74"/>
        <v/>
      </c>
      <c r="J263" s="16" t="str">
        <f t="shared" si="71"/>
        <v/>
      </c>
      <c r="K263" s="21" t="s">
        <v>670</v>
      </c>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row>
    <row r="264" spans="1:247" s="3" customFormat="1" ht="15" customHeight="1">
      <c r="A264" s="25" t="s">
        <v>472</v>
      </c>
      <c r="B264" s="26">
        <v>1</v>
      </c>
      <c r="C264" s="25" t="s">
        <v>473</v>
      </c>
      <c r="D264" s="27" t="s">
        <v>210</v>
      </c>
      <c r="E264" s="27">
        <v>82.29</v>
      </c>
      <c r="F264" s="20">
        <f t="shared" si="73"/>
        <v>80.195999999999998</v>
      </c>
      <c r="G264" s="19">
        <f>RANK(F264,$F$264:$F$266)</f>
        <v>1</v>
      </c>
      <c r="H264" s="16"/>
      <c r="I264" s="16" t="str">
        <f t="shared" si="74"/>
        <v>及格</v>
      </c>
      <c r="J264" s="16" t="str">
        <f t="shared" si="71"/>
        <v>是</v>
      </c>
      <c r="K264" s="21" t="s">
        <v>670</v>
      </c>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row>
    <row r="265" spans="1:247" s="3" customFormat="1" ht="15" customHeight="1">
      <c r="A265" s="25" t="s">
        <v>472</v>
      </c>
      <c r="B265" s="26">
        <v>1</v>
      </c>
      <c r="C265" s="25" t="s">
        <v>474</v>
      </c>
      <c r="D265" s="27" t="s">
        <v>295</v>
      </c>
      <c r="E265" s="27">
        <v>80.319999999999993</v>
      </c>
      <c r="F265" s="20">
        <f t="shared" si="73"/>
        <v>74.728000000000009</v>
      </c>
      <c r="G265" s="19">
        <f t="shared" ref="G265:G266" si="76">RANK(F265,$F$264:$F$266)</f>
        <v>2</v>
      </c>
      <c r="H265" s="16"/>
      <c r="I265" s="16" t="str">
        <f t="shared" si="74"/>
        <v>及格</v>
      </c>
      <c r="J265" s="16" t="str">
        <f t="shared" si="71"/>
        <v/>
      </c>
      <c r="K265" s="21" t="s">
        <v>670</v>
      </c>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row>
    <row r="266" spans="1:247" s="3" customFormat="1" ht="15" customHeight="1">
      <c r="A266" s="25" t="s">
        <v>472</v>
      </c>
      <c r="B266" s="26">
        <v>1</v>
      </c>
      <c r="C266" s="25" t="s">
        <v>475</v>
      </c>
      <c r="D266" s="27">
        <v>64.400000000000006</v>
      </c>
      <c r="E266" s="27">
        <v>80.930000000000007</v>
      </c>
      <c r="F266" s="20">
        <f t="shared" si="73"/>
        <v>71.012</v>
      </c>
      <c r="G266" s="19">
        <f t="shared" si="76"/>
        <v>3</v>
      </c>
      <c r="H266" s="16"/>
      <c r="I266" s="16" t="str">
        <f t="shared" si="74"/>
        <v>及格</v>
      </c>
      <c r="J266" s="16" t="str">
        <f t="shared" si="71"/>
        <v/>
      </c>
      <c r="K266" s="21" t="s">
        <v>670</v>
      </c>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row>
    <row r="267" spans="1:247" s="3" customFormat="1" ht="15" customHeight="1">
      <c r="A267" s="25" t="s">
        <v>476</v>
      </c>
      <c r="B267" s="26">
        <v>1</v>
      </c>
      <c r="C267" s="25" t="s">
        <v>477</v>
      </c>
      <c r="D267" s="27" t="s">
        <v>146</v>
      </c>
      <c r="E267" s="27">
        <v>86.18</v>
      </c>
      <c r="F267" s="20">
        <f t="shared" si="73"/>
        <v>86.912000000000006</v>
      </c>
      <c r="G267" s="19">
        <f>RANK(F267,$F$267:$F$269)</f>
        <v>1</v>
      </c>
      <c r="H267" s="16"/>
      <c r="I267" s="16" t="str">
        <f t="shared" si="74"/>
        <v>及格</v>
      </c>
      <c r="J267" s="16" t="str">
        <f t="shared" si="71"/>
        <v>是</v>
      </c>
      <c r="K267" s="21" t="s">
        <v>670</v>
      </c>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row>
    <row r="268" spans="1:247" s="3" customFormat="1" ht="15" customHeight="1">
      <c r="A268" s="25" t="s">
        <v>476</v>
      </c>
      <c r="B268" s="26">
        <v>1</v>
      </c>
      <c r="C268" s="25" t="s">
        <v>478</v>
      </c>
      <c r="D268" s="27" t="s">
        <v>479</v>
      </c>
      <c r="E268" s="27">
        <v>84.5</v>
      </c>
      <c r="F268" s="20">
        <f t="shared" si="73"/>
        <v>84.2</v>
      </c>
      <c r="G268" s="19">
        <f t="shared" ref="G268:G269" si="77">RANK(F268,$F$267:$F$269)</f>
        <v>2</v>
      </c>
      <c r="H268" s="16"/>
      <c r="I268" s="16" t="str">
        <f t="shared" si="74"/>
        <v>及格</v>
      </c>
      <c r="J268" s="16" t="str">
        <f t="shared" si="71"/>
        <v/>
      </c>
      <c r="K268" s="21" t="s">
        <v>670</v>
      </c>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row>
    <row r="269" spans="1:247" s="3" customFormat="1" ht="15" customHeight="1">
      <c r="A269" s="25" t="s">
        <v>476</v>
      </c>
      <c r="B269" s="26">
        <v>1</v>
      </c>
      <c r="C269" s="25" t="s">
        <v>480</v>
      </c>
      <c r="D269" s="27" t="s">
        <v>244</v>
      </c>
      <c r="E269" s="27">
        <v>83.36</v>
      </c>
      <c r="F269" s="20">
        <f t="shared" si="73"/>
        <v>80.864000000000004</v>
      </c>
      <c r="G269" s="19">
        <f t="shared" si="77"/>
        <v>3</v>
      </c>
      <c r="H269" s="16"/>
      <c r="I269" s="16" t="str">
        <f t="shared" si="74"/>
        <v>及格</v>
      </c>
      <c r="J269" s="16" t="str">
        <f t="shared" si="71"/>
        <v/>
      </c>
      <c r="K269" s="21" t="s">
        <v>670</v>
      </c>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row>
    <row r="270" spans="1:247" s="3" customFormat="1" ht="15" customHeight="1">
      <c r="A270" s="25" t="s">
        <v>481</v>
      </c>
      <c r="B270" s="26">
        <v>1</v>
      </c>
      <c r="C270" s="25" t="s">
        <v>482</v>
      </c>
      <c r="D270" s="27" t="s">
        <v>193</v>
      </c>
      <c r="E270" s="27">
        <v>81.5</v>
      </c>
      <c r="F270" s="20">
        <f t="shared" si="73"/>
        <v>78.680000000000007</v>
      </c>
      <c r="G270" s="19">
        <f>RANK(F270,$F$270:$F$272)</f>
        <v>1</v>
      </c>
      <c r="H270" s="16"/>
      <c r="I270" s="16" t="str">
        <f t="shared" si="74"/>
        <v>及格</v>
      </c>
      <c r="J270" s="16" t="str">
        <f t="shared" si="71"/>
        <v>是</v>
      </c>
      <c r="K270" s="21" t="s">
        <v>670</v>
      </c>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row>
    <row r="271" spans="1:247" s="3" customFormat="1" ht="15" customHeight="1">
      <c r="A271" s="25" t="s">
        <v>481</v>
      </c>
      <c r="B271" s="26">
        <v>1</v>
      </c>
      <c r="C271" s="25" t="s">
        <v>483</v>
      </c>
      <c r="D271" s="27" t="s">
        <v>234</v>
      </c>
      <c r="E271" s="27">
        <v>78.61</v>
      </c>
      <c r="F271" s="20">
        <f t="shared" si="73"/>
        <v>75.843999999999994</v>
      </c>
      <c r="G271" s="19">
        <f t="shared" ref="G271:G272" si="78">RANK(F271,$F$270:$F$272)</f>
        <v>2</v>
      </c>
      <c r="H271" s="16"/>
      <c r="I271" s="16" t="str">
        <f t="shared" si="74"/>
        <v>及格</v>
      </c>
      <c r="J271" s="16" t="str">
        <f t="shared" si="71"/>
        <v/>
      </c>
      <c r="K271" s="21" t="s">
        <v>670</v>
      </c>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row>
    <row r="272" spans="1:247" s="3" customFormat="1" ht="15" customHeight="1">
      <c r="A272" s="25" t="s">
        <v>481</v>
      </c>
      <c r="B272" s="26">
        <v>1</v>
      </c>
      <c r="C272" s="25" t="s">
        <v>484</v>
      </c>
      <c r="D272" s="27" t="s">
        <v>485</v>
      </c>
      <c r="E272" s="27">
        <v>81.319999999999993</v>
      </c>
      <c r="F272" s="20">
        <f t="shared" si="73"/>
        <v>74.647999999999996</v>
      </c>
      <c r="G272" s="19">
        <f t="shared" si="78"/>
        <v>3</v>
      </c>
      <c r="H272" s="16"/>
      <c r="I272" s="16" t="str">
        <f t="shared" si="74"/>
        <v>及格</v>
      </c>
      <c r="J272" s="16" t="str">
        <f t="shared" si="71"/>
        <v/>
      </c>
      <c r="K272" s="21" t="s">
        <v>670</v>
      </c>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row>
    <row r="273" spans="1:247" s="3" customFormat="1" ht="15" customHeight="1">
      <c r="A273" s="25" t="s">
        <v>486</v>
      </c>
      <c r="B273" s="26">
        <v>1</v>
      </c>
      <c r="C273" s="25" t="s">
        <v>487</v>
      </c>
      <c r="D273" s="27" t="s">
        <v>299</v>
      </c>
      <c r="E273" s="27">
        <v>79.319999999999993</v>
      </c>
      <c r="F273" s="20">
        <f t="shared" si="73"/>
        <v>83.927999999999997</v>
      </c>
      <c r="G273" s="19">
        <f>RANK(F273,$F$273:$F$275)</f>
        <v>1</v>
      </c>
      <c r="H273" s="16"/>
      <c r="I273" s="16" t="str">
        <f t="shared" si="74"/>
        <v>及格</v>
      </c>
      <c r="J273" s="16" t="str">
        <f t="shared" si="71"/>
        <v>是</v>
      </c>
      <c r="K273" s="21" t="s">
        <v>670</v>
      </c>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row>
    <row r="274" spans="1:247" s="3" customFormat="1" ht="15" customHeight="1">
      <c r="A274" s="25" t="s">
        <v>486</v>
      </c>
      <c r="B274" s="26">
        <v>1</v>
      </c>
      <c r="C274" s="25" t="s">
        <v>488</v>
      </c>
      <c r="D274" s="27" t="s">
        <v>148</v>
      </c>
      <c r="E274" s="27">
        <v>78.39</v>
      </c>
      <c r="F274" s="20">
        <f t="shared" si="73"/>
        <v>82.355999999999995</v>
      </c>
      <c r="G274" s="19">
        <f t="shared" ref="G274:G275" si="79">RANK(F274,$F$273:$F$275)</f>
        <v>2</v>
      </c>
      <c r="H274" s="16"/>
      <c r="I274" s="16" t="str">
        <f t="shared" si="74"/>
        <v>及格</v>
      </c>
      <c r="J274" s="16" t="str">
        <f t="shared" si="71"/>
        <v/>
      </c>
      <c r="K274" s="21" t="s">
        <v>670</v>
      </c>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row>
    <row r="275" spans="1:247" s="3" customFormat="1" ht="15" customHeight="1">
      <c r="A275" s="25" t="s">
        <v>486</v>
      </c>
      <c r="B275" s="26">
        <v>1</v>
      </c>
      <c r="C275" s="25" t="s">
        <v>489</v>
      </c>
      <c r="D275" s="27">
        <v>84</v>
      </c>
      <c r="E275" s="27">
        <v>79.790000000000006</v>
      </c>
      <c r="F275" s="20">
        <f t="shared" si="73"/>
        <v>82.316000000000003</v>
      </c>
      <c r="G275" s="19">
        <f t="shared" si="79"/>
        <v>3</v>
      </c>
      <c r="H275" s="16"/>
      <c r="I275" s="16" t="str">
        <f t="shared" si="74"/>
        <v>及格</v>
      </c>
      <c r="J275" s="16" t="str">
        <f t="shared" si="71"/>
        <v/>
      </c>
      <c r="K275" s="21" t="s">
        <v>670</v>
      </c>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row>
    <row r="276" spans="1:247" s="3" customFormat="1" ht="15" customHeight="1">
      <c r="A276" s="25" t="s">
        <v>490</v>
      </c>
      <c r="B276" s="26">
        <v>1</v>
      </c>
      <c r="C276" s="25" t="s">
        <v>491</v>
      </c>
      <c r="D276" s="27" t="s">
        <v>492</v>
      </c>
      <c r="E276" s="27">
        <v>85.5</v>
      </c>
      <c r="F276" s="20">
        <f t="shared" si="73"/>
        <v>74.640000000000015</v>
      </c>
      <c r="G276" s="19">
        <f>RANK(F276,$F$276:$F$277)</f>
        <v>1</v>
      </c>
      <c r="H276" s="16"/>
      <c r="I276" s="16" t="str">
        <f t="shared" si="74"/>
        <v>及格</v>
      </c>
      <c r="J276" s="16" t="str">
        <f t="shared" si="71"/>
        <v>是</v>
      </c>
      <c r="K276" s="21" t="s">
        <v>670</v>
      </c>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row>
    <row r="277" spans="1:247" s="3" customFormat="1" ht="15" customHeight="1">
      <c r="A277" s="25" t="s">
        <v>490</v>
      </c>
      <c r="B277" s="26">
        <v>1</v>
      </c>
      <c r="C277" s="25" t="s">
        <v>493</v>
      </c>
      <c r="D277" s="27" t="s">
        <v>361</v>
      </c>
      <c r="E277" s="27">
        <v>83.57</v>
      </c>
      <c r="F277" s="20">
        <f t="shared" si="73"/>
        <v>72.067999999999998</v>
      </c>
      <c r="G277" s="19">
        <f>RANK(F277,$F$276:$F$277)</f>
        <v>2</v>
      </c>
      <c r="H277" s="16"/>
      <c r="I277" s="16" t="str">
        <f t="shared" si="74"/>
        <v>及格</v>
      </c>
      <c r="J277" s="16" t="str">
        <f t="shared" si="71"/>
        <v/>
      </c>
      <c r="K277" s="21" t="s">
        <v>670</v>
      </c>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row>
    <row r="278" spans="1:247" s="3" customFormat="1" ht="15" customHeight="1">
      <c r="A278" s="25" t="s">
        <v>494</v>
      </c>
      <c r="B278" s="26">
        <v>1</v>
      </c>
      <c r="C278" s="25" t="s">
        <v>495</v>
      </c>
      <c r="D278" s="27" t="s">
        <v>479</v>
      </c>
      <c r="E278" s="27">
        <v>75.14</v>
      </c>
      <c r="F278" s="20">
        <f t="shared" si="73"/>
        <v>80.456000000000003</v>
      </c>
      <c r="G278" s="19">
        <f>RANK(F278,$F$278:$F$280)</f>
        <v>1</v>
      </c>
      <c r="H278" s="16"/>
      <c r="I278" s="16" t="str">
        <f t="shared" si="74"/>
        <v>及格</v>
      </c>
      <c r="J278" s="16" t="str">
        <f t="shared" si="71"/>
        <v>是</v>
      </c>
      <c r="K278" s="21" t="s">
        <v>670</v>
      </c>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row>
    <row r="279" spans="1:247" s="3" customFormat="1" ht="15" customHeight="1">
      <c r="A279" s="25" t="s">
        <v>494</v>
      </c>
      <c r="B279" s="26">
        <v>1</v>
      </c>
      <c r="C279" s="25" t="s">
        <v>496</v>
      </c>
      <c r="D279" s="27" t="s">
        <v>280</v>
      </c>
      <c r="E279" s="27">
        <v>81.89</v>
      </c>
      <c r="F279" s="20">
        <f t="shared" si="73"/>
        <v>78.955999999999989</v>
      </c>
      <c r="G279" s="19">
        <f t="shared" ref="G279:G280" si="80">RANK(F279,$F$278:$F$280)</f>
        <v>2</v>
      </c>
      <c r="H279" s="16"/>
      <c r="I279" s="16" t="str">
        <f t="shared" si="74"/>
        <v>及格</v>
      </c>
      <c r="J279" s="16" t="str">
        <f t="shared" si="71"/>
        <v/>
      </c>
      <c r="K279" s="21" t="s">
        <v>670</v>
      </c>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row>
    <row r="280" spans="1:247" s="3" customFormat="1" ht="15" customHeight="1">
      <c r="A280" s="25" t="s">
        <v>494</v>
      </c>
      <c r="B280" s="26">
        <v>1</v>
      </c>
      <c r="C280" s="25" t="s">
        <v>497</v>
      </c>
      <c r="D280" s="27" t="s">
        <v>124</v>
      </c>
      <c r="E280" s="27">
        <v>83.5</v>
      </c>
      <c r="F280" s="20">
        <f t="shared" si="73"/>
        <v>77.199999999999989</v>
      </c>
      <c r="G280" s="19">
        <f t="shared" si="80"/>
        <v>3</v>
      </c>
      <c r="H280" s="16"/>
      <c r="I280" s="16" t="str">
        <f t="shared" si="74"/>
        <v>及格</v>
      </c>
      <c r="J280" s="16" t="str">
        <f t="shared" si="71"/>
        <v/>
      </c>
      <c r="K280" s="21" t="s">
        <v>670</v>
      </c>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row>
    <row r="281" spans="1:247" s="3" customFormat="1" ht="15" customHeight="1">
      <c r="A281" s="25" t="s">
        <v>498</v>
      </c>
      <c r="B281" s="26">
        <v>1</v>
      </c>
      <c r="C281" s="25" t="s">
        <v>499</v>
      </c>
      <c r="D281" s="27" t="s">
        <v>178</v>
      </c>
      <c r="E281" s="27">
        <v>82.82</v>
      </c>
      <c r="F281" s="20">
        <f t="shared" si="73"/>
        <v>80.888000000000005</v>
      </c>
      <c r="G281" s="19">
        <f>RANK(F281,$F$281:$F$283)</f>
        <v>1</v>
      </c>
      <c r="H281" s="16"/>
      <c r="I281" s="16" t="str">
        <f t="shared" si="74"/>
        <v>及格</v>
      </c>
      <c r="J281" s="16" t="str">
        <f t="shared" si="71"/>
        <v>是</v>
      </c>
      <c r="K281" s="21" t="s">
        <v>670</v>
      </c>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row>
    <row r="282" spans="1:247" s="3" customFormat="1" ht="15" customHeight="1">
      <c r="A282" s="25" t="s">
        <v>498</v>
      </c>
      <c r="B282" s="26">
        <v>1</v>
      </c>
      <c r="C282" s="25" t="s">
        <v>500</v>
      </c>
      <c r="D282" s="27" t="s">
        <v>212</v>
      </c>
      <c r="E282" s="27">
        <v>84.82</v>
      </c>
      <c r="F282" s="20">
        <f t="shared" si="73"/>
        <v>80.847999999999999</v>
      </c>
      <c r="G282" s="19">
        <f t="shared" ref="G282:G283" si="81">RANK(F282,$F$281:$F$283)</f>
        <v>2</v>
      </c>
      <c r="H282" s="16"/>
      <c r="I282" s="16" t="str">
        <f t="shared" si="74"/>
        <v>及格</v>
      </c>
      <c r="J282" s="16" t="str">
        <f t="shared" si="71"/>
        <v/>
      </c>
      <c r="K282" s="21" t="s">
        <v>670</v>
      </c>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row>
    <row r="283" spans="1:247" s="3" customFormat="1" ht="15" customHeight="1">
      <c r="A283" s="25" t="s">
        <v>498</v>
      </c>
      <c r="B283" s="26">
        <v>1</v>
      </c>
      <c r="C283" s="25" t="s">
        <v>501</v>
      </c>
      <c r="D283" s="27" t="s">
        <v>212</v>
      </c>
      <c r="E283" s="27">
        <v>82.46</v>
      </c>
      <c r="F283" s="20">
        <f t="shared" si="73"/>
        <v>79.903999999999996</v>
      </c>
      <c r="G283" s="19">
        <f t="shared" si="81"/>
        <v>3</v>
      </c>
      <c r="H283" s="16"/>
      <c r="I283" s="16" t="str">
        <f t="shared" si="74"/>
        <v>及格</v>
      </c>
      <c r="J283" s="16" t="str">
        <f t="shared" si="71"/>
        <v/>
      </c>
      <c r="K283" s="21" t="s">
        <v>670</v>
      </c>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row>
    <row r="284" spans="1:247" s="3" customFormat="1" ht="15" customHeight="1">
      <c r="A284" s="25" t="s">
        <v>502</v>
      </c>
      <c r="B284" s="26">
        <v>1</v>
      </c>
      <c r="C284" s="25" t="s">
        <v>503</v>
      </c>
      <c r="D284" s="27" t="s">
        <v>311</v>
      </c>
      <c r="E284" s="27">
        <v>86.25</v>
      </c>
      <c r="F284" s="20">
        <f t="shared" si="73"/>
        <v>81.539999999999992</v>
      </c>
      <c r="G284" s="19">
        <f>RANK(F284,$F$284:$F$285)</f>
        <v>1</v>
      </c>
      <c r="H284" s="16"/>
      <c r="I284" s="16" t="str">
        <f t="shared" si="74"/>
        <v>及格</v>
      </c>
      <c r="J284" s="16" t="str">
        <f t="shared" si="71"/>
        <v>是</v>
      </c>
      <c r="K284" s="21" t="s">
        <v>670</v>
      </c>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row>
    <row r="285" spans="1:247" s="3" customFormat="1" ht="15" customHeight="1">
      <c r="A285" s="25" t="s">
        <v>502</v>
      </c>
      <c r="B285" s="26">
        <v>1</v>
      </c>
      <c r="C285" s="25" t="s">
        <v>504</v>
      </c>
      <c r="D285" s="27" t="s">
        <v>161</v>
      </c>
      <c r="E285" s="27">
        <v>79.319999999999993</v>
      </c>
      <c r="F285" s="20">
        <f t="shared" si="73"/>
        <v>75.647999999999996</v>
      </c>
      <c r="G285" s="19">
        <f>RANK(F285,$F$284:$F$285)</f>
        <v>2</v>
      </c>
      <c r="H285" s="16"/>
      <c r="I285" s="16" t="str">
        <f t="shared" si="74"/>
        <v>及格</v>
      </c>
      <c r="J285" s="16" t="str">
        <f t="shared" si="71"/>
        <v/>
      </c>
      <c r="K285" s="21" t="s">
        <v>670</v>
      </c>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row>
    <row r="286" spans="1:247" s="3" customFormat="1" ht="15" customHeight="1">
      <c r="A286" s="25" t="s">
        <v>505</v>
      </c>
      <c r="B286" s="26">
        <v>1</v>
      </c>
      <c r="C286" s="25" t="s">
        <v>506</v>
      </c>
      <c r="D286" s="27">
        <v>69.2</v>
      </c>
      <c r="E286" s="27">
        <v>87.89</v>
      </c>
      <c r="F286" s="20">
        <f t="shared" si="73"/>
        <v>76.676000000000002</v>
      </c>
      <c r="G286" s="19">
        <f>RANK(F286,$F$286:$F$288)</f>
        <v>1</v>
      </c>
      <c r="H286" s="16"/>
      <c r="I286" s="16" t="str">
        <f t="shared" si="74"/>
        <v>及格</v>
      </c>
      <c r="J286" s="16" t="str">
        <f t="shared" si="71"/>
        <v>是</v>
      </c>
      <c r="K286" s="21" t="s">
        <v>670</v>
      </c>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row>
    <row r="287" spans="1:247" s="3" customFormat="1" ht="15" customHeight="1">
      <c r="A287" s="25" t="s">
        <v>505</v>
      </c>
      <c r="B287" s="26">
        <v>1</v>
      </c>
      <c r="C287" s="25" t="s">
        <v>507</v>
      </c>
      <c r="D287" s="27">
        <v>67.400000000000006</v>
      </c>
      <c r="E287" s="27">
        <v>85.5</v>
      </c>
      <c r="F287" s="20">
        <f t="shared" si="73"/>
        <v>74.640000000000015</v>
      </c>
      <c r="G287" s="19">
        <f t="shared" ref="G287:G288" si="82">RANK(F287,$F$286:$F$288)</f>
        <v>2</v>
      </c>
      <c r="H287" s="16"/>
      <c r="I287" s="16" t="str">
        <f t="shared" si="74"/>
        <v>及格</v>
      </c>
      <c r="J287" s="16" t="str">
        <f t="shared" si="71"/>
        <v/>
      </c>
      <c r="K287" s="21" t="s">
        <v>670</v>
      </c>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row>
    <row r="288" spans="1:247" s="3" customFormat="1" ht="15" customHeight="1">
      <c r="A288" s="25" t="s">
        <v>505</v>
      </c>
      <c r="B288" s="26">
        <v>1</v>
      </c>
      <c r="C288" s="25" t="s">
        <v>508</v>
      </c>
      <c r="D288" s="27">
        <v>64.8</v>
      </c>
      <c r="E288" s="27">
        <v>73.430000000000007</v>
      </c>
      <c r="F288" s="20">
        <f t="shared" si="73"/>
        <v>68.251999999999995</v>
      </c>
      <c r="G288" s="19">
        <f t="shared" si="82"/>
        <v>3</v>
      </c>
      <c r="H288" s="16"/>
      <c r="I288" s="16" t="str">
        <f t="shared" si="74"/>
        <v>及格</v>
      </c>
      <c r="J288" s="16" t="str">
        <f t="shared" si="71"/>
        <v/>
      </c>
      <c r="K288" s="21" t="s">
        <v>670</v>
      </c>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row>
    <row r="289" spans="1:247" s="3" customFormat="1" ht="15" customHeight="1">
      <c r="A289" s="25" t="s">
        <v>509</v>
      </c>
      <c r="B289" s="26">
        <v>1</v>
      </c>
      <c r="C289" s="25" t="s">
        <v>510</v>
      </c>
      <c r="D289" s="27" t="s">
        <v>246</v>
      </c>
      <c r="E289" s="27">
        <v>82.32</v>
      </c>
      <c r="F289" s="20">
        <f t="shared" si="73"/>
        <v>79.24799999999999</v>
      </c>
      <c r="G289" s="19">
        <f>RANK(F289,$F$289:$F$291)</f>
        <v>2</v>
      </c>
      <c r="H289" s="16"/>
      <c r="I289" s="16" t="str">
        <f t="shared" si="74"/>
        <v>及格</v>
      </c>
      <c r="J289" s="16" t="str">
        <f t="shared" si="71"/>
        <v/>
      </c>
      <c r="K289" s="21" t="s">
        <v>670</v>
      </c>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row>
    <row r="290" spans="1:247" s="3" customFormat="1" ht="15" customHeight="1">
      <c r="A290" s="25" t="s">
        <v>509</v>
      </c>
      <c r="B290" s="26">
        <v>1</v>
      </c>
      <c r="C290" s="25" t="s">
        <v>511</v>
      </c>
      <c r="D290" s="27" t="s">
        <v>363</v>
      </c>
      <c r="E290" s="27">
        <v>82</v>
      </c>
      <c r="F290" s="20">
        <f t="shared" si="73"/>
        <v>77.56</v>
      </c>
      <c r="G290" s="19">
        <f t="shared" ref="G290:G291" si="83">RANK(F290,$F$289:$F$291)</f>
        <v>3</v>
      </c>
      <c r="H290" s="16"/>
      <c r="I290" s="16" t="str">
        <f t="shared" si="74"/>
        <v>及格</v>
      </c>
      <c r="J290" s="16" t="str">
        <f t="shared" ref="J290:J321" si="84">IF(AND(G290&lt;=1,I290="及格"),"是","")</f>
        <v/>
      </c>
      <c r="K290" s="21" t="s">
        <v>670</v>
      </c>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row>
    <row r="291" spans="1:247" s="3" customFormat="1" ht="15" customHeight="1">
      <c r="A291" s="25" t="s">
        <v>509</v>
      </c>
      <c r="B291" s="26">
        <v>1</v>
      </c>
      <c r="C291" s="25" t="s">
        <v>512</v>
      </c>
      <c r="D291" s="27" t="s">
        <v>229</v>
      </c>
      <c r="E291" s="27">
        <v>88.04</v>
      </c>
      <c r="F291" s="20">
        <f t="shared" si="73"/>
        <v>79.495999999999995</v>
      </c>
      <c r="G291" s="19">
        <f t="shared" si="83"/>
        <v>1</v>
      </c>
      <c r="H291" s="16"/>
      <c r="I291" s="16" t="str">
        <f t="shared" si="74"/>
        <v>及格</v>
      </c>
      <c r="J291" s="16" t="str">
        <f t="shared" si="84"/>
        <v>是</v>
      </c>
      <c r="K291" s="21" t="s">
        <v>670</v>
      </c>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row>
    <row r="292" spans="1:247" s="3" customFormat="1" ht="15" customHeight="1">
      <c r="A292" s="25" t="s">
        <v>513</v>
      </c>
      <c r="B292" s="26">
        <v>1</v>
      </c>
      <c r="C292" s="25" t="s">
        <v>514</v>
      </c>
      <c r="D292" s="27" t="s">
        <v>148</v>
      </c>
      <c r="E292" s="27">
        <v>82.89</v>
      </c>
      <c r="F292" s="20">
        <f t="shared" si="73"/>
        <v>84.156000000000006</v>
      </c>
      <c r="G292" s="19">
        <f>RANK(F292,$F$292:$F$294)</f>
        <v>1</v>
      </c>
      <c r="H292" s="16"/>
      <c r="I292" s="16" t="str">
        <f t="shared" si="74"/>
        <v>及格</v>
      </c>
      <c r="J292" s="16" t="str">
        <f t="shared" si="84"/>
        <v>是</v>
      </c>
      <c r="K292" s="21" t="s">
        <v>670</v>
      </c>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row>
    <row r="293" spans="1:247" s="3" customFormat="1" ht="15" customHeight="1">
      <c r="A293" s="25" t="s">
        <v>513</v>
      </c>
      <c r="B293" s="26">
        <v>1</v>
      </c>
      <c r="C293" s="25" t="s">
        <v>515</v>
      </c>
      <c r="D293" s="27" t="s">
        <v>280</v>
      </c>
      <c r="E293" s="27">
        <v>80.11</v>
      </c>
      <c r="F293" s="20">
        <f t="shared" si="73"/>
        <v>78.244</v>
      </c>
      <c r="G293" s="19">
        <f t="shared" ref="G293:G294" si="85">RANK(F293,$F$292:$F$294)</f>
        <v>2</v>
      </c>
      <c r="H293" s="16"/>
      <c r="I293" s="16" t="str">
        <f t="shared" si="74"/>
        <v>及格</v>
      </c>
      <c r="J293" s="16" t="str">
        <f t="shared" si="84"/>
        <v/>
      </c>
      <c r="K293" s="21" t="s">
        <v>670</v>
      </c>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row>
    <row r="294" spans="1:247" s="3" customFormat="1" ht="15" customHeight="1">
      <c r="A294" s="25" t="s">
        <v>513</v>
      </c>
      <c r="B294" s="26">
        <v>1</v>
      </c>
      <c r="C294" s="25" t="s">
        <v>516</v>
      </c>
      <c r="D294" s="27" t="s">
        <v>197</v>
      </c>
      <c r="E294" s="27">
        <v>73.89</v>
      </c>
      <c r="F294" s="20">
        <f t="shared" si="73"/>
        <v>75.156000000000006</v>
      </c>
      <c r="G294" s="19">
        <f t="shared" si="85"/>
        <v>3</v>
      </c>
      <c r="H294" s="16"/>
      <c r="I294" s="16" t="str">
        <f t="shared" si="74"/>
        <v>及格</v>
      </c>
      <c r="J294" s="16" t="str">
        <f t="shared" si="84"/>
        <v/>
      </c>
      <c r="K294" s="21" t="s">
        <v>670</v>
      </c>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row>
    <row r="295" spans="1:247" s="3" customFormat="1" ht="15" customHeight="1">
      <c r="A295" s="25" t="s">
        <v>517</v>
      </c>
      <c r="B295" s="26">
        <v>1</v>
      </c>
      <c r="C295" s="25" t="s">
        <v>518</v>
      </c>
      <c r="D295" s="27" t="s">
        <v>519</v>
      </c>
      <c r="E295" s="27">
        <v>83.89</v>
      </c>
      <c r="F295" s="20">
        <f t="shared" si="73"/>
        <v>86.716000000000008</v>
      </c>
      <c r="G295" s="19">
        <f>RANK(F295,$F$295:$F$297)</f>
        <v>1</v>
      </c>
      <c r="H295" s="16"/>
      <c r="I295" s="16" t="str">
        <f t="shared" si="74"/>
        <v>及格</v>
      </c>
      <c r="J295" s="16" t="str">
        <f t="shared" si="84"/>
        <v>是</v>
      </c>
      <c r="K295" s="21" t="s">
        <v>670</v>
      </c>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row>
    <row r="296" spans="1:247" s="3" customFormat="1" ht="15" customHeight="1">
      <c r="A296" s="25" t="s">
        <v>517</v>
      </c>
      <c r="B296" s="26">
        <v>1</v>
      </c>
      <c r="C296" s="25" t="s">
        <v>520</v>
      </c>
      <c r="D296" s="27" t="s">
        <v>457</v>
      </c>
      <c r="E296" s="27">
        <v>79.11</v>
      </c>
      <c r="F296" s="20">
        <f t="shared" si="73"/>
        <v>82.284000000000006</v>
      </c>
      <c r="G296" s="19">
        <f t="shared" ref="G296:G297" si="86">RANK(F296,$F$295:$F$297)</f>
        <v>3</v>
      </c>
      <c r="H296" s="16"/>
      <c r="I296" s="16" t="str">
        <f t="shared" si="74"/>
        <v>及格</v>
      </c>
      <c r="J296" s="16" t="str">
        <f t="shared" si="84"/>
        <v/>
      </c>
      <c r="K296" s="21" t="s">
        <v>670</v>
      </c>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row>
    <row r="297" spans="1:247" s="3" customFormat="1" ht="15" customHeight="1">
      <c r="A297" s="25" t="s">
        <v>517</v>
      </c>
      <c r="B297" s="26">
        <v>1</v>
      </c>
      <c r="C297" s="25" t="s">
        <v>521</v>
      </c>
      <c r="D297" s="27" t="s">
        <v>110</v>
      </c>
      <c r="E297" s="27">
        <v>83.36</v>
      </c>
      <c r="F297" s="20">
        <f t="shared" si="73"/>
        <v>82.543999999999997</v>
      </c>
      <c r="G297" s="19">
        <f t="shared" si="86"/>
        <v>2</v>
      </c>
      <c r="H297" s="16"/>
      <c r="I297" s="16" t="str">
        <f t="shared" si="74"/>
        <v>及格</v>
      </c>
      <c r="J297" s="16" t="str">
        <f t="shared" si="84"/>
        <v/>
      </c>
      <c r="K297" s="21" t="s">
        <v>670</v>
      </c>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row>
    <row r="298" spans="1:247" s="3" customFormat="1" ht="15" customHeight="1">
      <c r="A298" s="25" t="s">
        <v>522</v>
      </c>
      <c r="B298" s="26">
        <v>1</v>
      </c>
      <c r="C298" s="25" t="s">
        <v>523</v>
      </c>
      <c r="D298" s="27" t="s">
        <v>210</v>
      </c>
      <c r="E298" s="27">
        <v>79.819999999999993</v>
      </c>
      <c r="F298" s="20">
        <f t="shared" si="73"/>
        <v>79.207999999999998</v>
      </c>
      <c r="G298" s="19">
        <f>RANK(F298,$F$298:$F$300)</f>
        <v>2</v>
      </c>
      <c r="H298" s="16"/>
      <c r="I298" s="16" t="str">
        <f t="shared" si="74"/>
        <v>及格</v>
      </c>
      <c r="J298" s="16" t="str">
        <f t="shared" si="84"/>
        <v/>
      </c>
      <c r="K298" s="21" t="s">
        <v>670</v>
      </c>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row>
    <row r="299" spans="1:247" s="3" customFormat="1" ht="15" customHeight="1">
      <c r="A299" s="25" t="s">
        <v>522</v>
      </c>
      <c r="B299" s="26">
        <v>1</v>
      </c>
      <c r="C299" s="25" t="s">
        <v>524</v>
      </c>
      <c r="D299" s="27" t="s">
        <v>246</v>
      </c>
      <c r="E299" s="27">
        <v>82.61</v>
      </c>
      <c r="F299" s="20">
        <f t="shared" si="73"/>
        <v>79.364000000000004</v>
      </c>
      <c r="G299" s="19">
        <f t="shared" ref="G299:G300" si="87">RANK(F299,$F$298:$F$300)</f>
        <v>1</v>
      </c>
      <c r="H299" s="16"/>
      <c r="I299" s="16" t="str">
        <f t="shared" si="74"/>
        <v>及格</v>
      </c>
      <c r="J299" s="16" t="str">
        <f t="shared" si="84"/>
        <v>是</v>
      </c>
      <c r="K299" s="21" t="s">
        <v>670</v>
      </c>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row>
    <row r="300" spans="1:247" s="3" customFormat="1" ht="15" customHeight="1">
      <c r="A300" s="25" t="s">
        <v>522</v>
      </c>
      <c r="B300" s="26">
        <v>1</v>
      </c>
      <c r="C300" s="25" t="s">
        <v>525</v>
      </c>
      <c r="D300" s="27" t="s">
        <v>120</v>
      </c>
      <c r="E300" s="27">
        <v>74.39</v>
      </c>
      <c r="F300" s="20">
        <f t="shared" si="73"/>
        <v>74.756</v>
      </c>
      <c r="G300" s="19">
        <f t="shared" si="87"/>
        <v>3</v>
      </c>
      <c r="H300" s="16"/>
      <c r="I300" s="16" t="str">
        <f t="shared" si="74"/>
        <v>及格</v>
      </c>
      <c r="J300" s="16" t="str">
        <f t="shared" si="84"/>
        <v/>
      </c>
      <c r="K300" s="21" t="s">
        <v>670</v>
      </c>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row>
    <row r="301" spans="1:247" s="3" customFormat="1" ht="15" customHeight="1">
      <c r="A301" s="25" t="s">
        <v>526</v>
      </c>
      <c r="B301" s="26">
        <v>1</v>
      </c>
      <c r="C301" s="25" t="s">
        <v>527</v>
      </c>
      <c r="D301" s="27" t="s">
        <v>202</v>
      </c>
      <c r="E301" s="27">
        <v>88.18</v>
      </c>
      <c r="F301" s="20">
        <f t="shared" si="73"/>
        <v>86.632000000000005</v>
      </c>
      <c r="G301" s="19">
        <f>RANK(F301,$F$301:$F$303)</f>
        <v>1</v>
      </c>
      <c r="H301" s="16"/>
      <c r="I301" s="16" t="str">
        <f t="shared" si="74"/>
        <v>及格</v>
      </c>
      <c r="J301" s="16" t="str">
        <f t="shared" si="84"/>
        <v>是</v>
      </c>
      <c r="K301" s="21" t="s">
        <v>670</v>
      </c>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row>
    <row r="302" spans="1:247" s="3" customFormat="1" ht="15" customHeight="1">
      <c r="A302" s="25" t="s">
        <v>526</v>
      </c>
      <c r="B302" s="26">
        <v>1</v>
      </c>
      <c r="C302" s="25" t="s">
        <v>528</v>
      </c>
      <c r="D302" s="27" t="s">
        <v>252</v>
      </c>
      <c r="E302" s="27">
        <v>81.86</v>
      </c>
      <c r="F302" s="20">
        <f t="shared" si="73"/>
        <v>80.384</v>
      </c>
      <c r="G302" s="19">
        <f t="shared" ref="G302:G303" si="88">RANK(F302,$F$301:$F$303)</f>
        <v>2</v>
      </c>
      <c r="H302" s="16"/>
      <c r="I302" s="16" t="str">
        <f t="shared" si="74"/>
        <v>及格</v>
      </c>
      <c r="J302" s="16" t="str">
        <f t="shared" si="84"/>
        <v/>
      </c>
      <c r="K302" s="21" t="s">
        <v>670</v>
      </c>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row>
    <row r="303" spans="1:247" s="3" customFormat="1" ht="15" customHeight="1">
      <c r="A303" s="25" t="s">
        <v>526</v>
      </c>
      <c r="B303" s="26">
        <v>1</v>
      </c>
      <c r="C303" s="25" t="s">
        <v>529</v>
      </c>
      <c r="D303" s="27" t="s">
        <v>311</v>
      </c>
      <c r="E303" s="27">
        <v>80.89</v>
      </c>
      <c r="F303" s="20">
        <f t="shared" si="73"/>
        <v>79.396000000000001</v>
      </c>
      <c r="G303" s="19">
        <f t="shared" si="88"/>
        <v>3</v>
      </c>
      <c r="H303" s="16"/>
      <c r="I303" s="16" t="str">
        <f t="shared" si="74"/>
        <v>及格</v>
      </c>
      <c r="J303" s="16" t="str">
        <f t="shared" si="84"/>
        <v/>
      </c>
      <c r="K303" s="21" t="s">
        <v>670</v>
      </c>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row>
    <row r="304" spans="1:247" s="3" customFormat="1" ht="15" customHeight="1">
      <c r="A304" s="25" t="s">
        <v>530</v>
      </c>
      <c r="B304" s="26">
        <v>1</v>
      </c>
      <c r="C304" s="25" t="s">
        <v>531</v>
      </c>
      <c r="D304" s="27" t="s">
        <v>112</v>
      </c>
      <c r="E304" s="27">
        <v>85.75</v>
      </c>
      <c r="F304" s="20">
        <f t="shared" si="73"/>
        <v>82.54</v>
      </c>
      <c r="G304" s="19">
        <f>RANK(F304,$F$304:$F$306)</f>
        <v>1</v>
      </c>
      <c r="H304" s="16"/>
      <c r="I304" s="16" t="str">
        <f t="shared" si="74"/>
        <v>及格</v>
      </c>
      <c r="J304" s="16" t="str">
        <f t="shared" si="84"/>
        <v>是</v>
      </c>
      <c r="K304" s="21" t="s">
        <v>670</v>
      </c>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row>
    <row r="305" spans="1:247" s="3" customFormat="1" ht="15" customHeight="1">
      <c r="A305" s="25" t="s">
        <v>530</v>
      </c>
      <c r="B305" s="26">
        <v>1</v>
      </c>
      <c r="C305" s="25" t="s">
        <v>532</v>
      </c>
      <c r="D305" s="27" t="s">
        <v>122</v>
      </c>
      <c r="E305" s="27">
        <v>79.25</v>
      </c>
      <c r="F305" s="20">
        <f t="shared" si="73"/>
        <v>75.86</v>
      </c>
      <c r="G305" s="19">
        <f t="shared" ref="G305:G306" si="89">RANK(F305,$F$304:$F$306)</f>
        <v>2</v>
      </c>
      <c r="H305" s="16"/>
      <c r="I305" s="16" t="str">
        <f t="shared" si="74"/>
        <v>及格</v>
      </c>
      <c r="J305" s="16" t="str">
        <f t="shared" si="84"/>
        <v/>
      </c>
      <c r="K305" s="21" t="s">
        <v>670</v>
      </c>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row>
    <row r="306" spans="1:247" s="3" customFormat="1" ht="15" customHeight="1">
      <c r="A306" s="25" t="s">
        <v>530</v>
      </c>
      <c r="B306" s="26">
        <v>1</v>
      </c>
      <c r="C306" s="25" t="s">
        <v>533</v>
      </c>
      <c r="D306" s="27" t="s">
        <v>122</v>
      </c>
      <c r="E306" s="27">
        <v>76.36</v>
      </c>
      <c r="F306" s="20">
        <f t="shared" si="73"/>
        <v>74.703999999999994</v>
      </c>
      <c r="G306" s="19">
        <f t="shared" si="89"/>
        <v>3</v>
      </c>
      <c r="H306" s="16"/>
      <c r="I306" s="16" t="str">
        <f t="shared" si="74"/>
        <v>及格</v>
      </c>
      <c r="J306" s="16" t="str">
        <f t="shared" si="84"/>
        <v/>
      </c>
      <c r="K306" s="21" t="s">
        <v>670</v>
      </c>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row>
    <row r="307" spans="1:247" s="3" customFormat="1" ht="15" customHeight="1">
      <c r="A307" s="25" t="s">
        <v>534</v>
      </c>
      <c r="B307" s="26">
        <v>1</v>
      </c>
      <c r="C307" s="25" t="s">
        <v>535</v>
      </c>
      <c r="D307" s="27" t="s">
        <v>157</v>
      </c>
      <c r="E307" s="27">
        <v>83</v>
      </c>
      <c r="F307" s="20">
        <f t="shared" si="73"/>
        <v>80.599999999999994</v>
      </c>
      <c r="G307" s="19">
        <f>RANK(F307,$F$307:$F$309)</f>
        <v>1</v>
      </c>
      <c r="H307" s="16"/>
      <c r="I307" s="16" t="str">
        <f t="shared" si="74"/>
        <v>及格</v>
      </c>
      <c r="J307" s="16" t="str">
        <f t="shared" si="84"/>
        <v>是</v>
      </c>
      <c r="K307" s="21" t="s">
        <v>670</v>
      </c>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row>
    <row r="308" spans="1:247" s="3" customFormat="1" ht="15" customHeight="1">
      <c r="A308" s="25" t="s">
        <v>534</v>
      </c>
      <c r="B308" s="26">
        <v>1</v>
      </c>
      <c r="C308" s="25" t="s">
        <v>536</v>
      </c>
      <c r="D308" s="27" t="s">
        <v>231</v>
      </c>
      <c r="E308" s="27">
        <v>80.61</v>
      </c>
      <c r="F308" s="20">
        <f t="shared" si="73"/>
        <v>75.323999999999998</v>
      </c>
      <c r="G308" s="19">
        <f t="shared" ref="G308:G309" si="90">RANK(F308,$F$307:$F$309)</f>
        <v>2</v>
      </c>
      <c r="H308" s="16"/>
      <c r="I308" s="16" t="str">
        <f t="shared" si="74"/>
        <v>及格</v>
      </c>
      <c r="J308" s="16" t="str">
        <f t="shared" si="84"/>
        <v/>
      </c>
      <c r="K308" s="21" t="s">
        <v>670</v>
      </c>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row>
    <row r="309" spans="1:247" s="3" customFormat="1" ht="15" customHeight="1">
      <c r="A309" s="25" t="s">
        <v>534</v>
      </c>
      <c r="B309" s="26">
        <v>1</v>
      </c>
      <c r="C309" s="25" t="s">
        <v>537</v>
      </c>
      <c r="D309" s="27" t="s">
        <v>231</v>
      </c>
      <c r="E309" s="27">
        <v>77.86</v>
      </c>
      <c r="F309" s="20">
        <f t="shared" si="73"/>
        <v>74.224000000000004</v>
      </c>
      <c r="G309" s="19">
        <f t="shared" si="90"/>
        <v>3</v>
      </c>
      <c r="H309" s="16"/>
      <c r="I309" s="16" t="str">
        <f t="shared" si="74"/>
        <v>及格</v>
      </c>
      <c r="J309" s="16" t="str">
        <f t="shared" si="84"/>
        <v/>
      </c>
      <c r="K309" s="21" t="s">
        <v>670</v>
      </c>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row>
    <row r="310" spans="1:247" s="3" customFormat="1" ht="15" customHeight="1">
      <c r="A310" s="25" t="s">
        <v>538</v>
      </c>
      <c r="B310" s="26">
        <v>1</v>
      </c>
      <c r="C310" s="25" t="s">
        <v>539</v>
      </c>
      <c r="D310" s="27" t="s">
        <v>142</v>
      </c>
      <c r="E310" s="27">
        <v>72.75</v>
      </c>
      <c r="F310" s="20">
        <f t="shared" si="73"/>
        <v>72.78</v>
      </c>
      <c r="G310" s="19">
        <f>RANK(F310,$F$310:$F$312)</f>
        <v>3</v>
      </c>
      <c r="H310" s="16"/>
      <c r="I310" s="16" t="str">
        <f t="shared" si="74"/>
        <v>及格</v>
      </c>
      <c r="J310" s="16" t="str">
        <f t="shared" si="84"/>
        <v/>
      </c>
      <c r="K310" s="21" t="s">
        <v>670</v>
      </c>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row>
    <row r="311" spans="1:247" s="3" customFormat="1" ht="15" customHeight="1">
      <c r="A311" s="25" t="s">
        <v>538</v>
      </c>
      <c r="B311" s="26">
        <v>1</v>
      </c>
      <c r="C311" s="25" t="s">
        <v>540</v>
      </c>
      <c r="D311" s="27" t="s">
        <v>274</v>
      </c>
      <c r="E311" s="27">
        <v>81.709999999999994</v>
      </c>
      <c r="F311" s="20">
        <f t="shared" si="73"/>
        <v>76.123999999999995</v>
      </c>
      <c r="G311" s="19">
        <f t="shared" ref="G311:G312" si="91">RANK(F311,$F$310:$F$312)</f>
        <v>2</v>
      </c>
      <c r="H311" s="16"/>
      <c r="I311" s="16" t="str">
        <f t="shared" si="74"/>
        <v>及格</v>
      </c>
      <c r="J311" s="16" t="str">
        <f t="shared" si="84"/>
        <v/>
      </c>
      <c r="K311" s="21" t="s">
        <v>670</v>
      </c>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row>
    <row r="312" spans="1:247" s="3" customFormat="1" ht="15" customHeight="1">
      <c r="A312" s="25" t="s">
        <v>538</v>
      </c>
      <c r="B312" s="26">
        <v>1</v>
      </c>
      <c r="C312" s="25" t="s">
        <v>541</v>
      </c>
      <c r="D312" s="27" t="s">
        <v>274</v>
      </c>
      <c r="E312" s="27">
        <v>84.11</v>
      </c>
      <c r="F312" s="20">
        <f t="shared" si="73"/>
        <v>77.084000000000003</v>
      </c>
      <c r="G312" s="19">
        <f t="shared" si="91"/>
        <v>1</v>
      </c>
      <c r="H312" s="16"/>
      <c r="I312" s="16" t="str">
        <f t="shared" si="74"/>
        <v>及格</v>
      </c>
      <c r="J312" s="16" t="str">
        <f t="shared" si="84"/>
        <v>是</v>
      </c>
      <c r="K312" s="21" t="s">
        <v>670</v>
      </c>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row>
    <row r="313" spans="1:247" s="3" customFormat="1" ht="15" customHeight="1">
      <c r="A313" s="25" t="s">
        <v>542</v>
      </c>
      <c r="B313" s="26">
        <v>1</v>
      </c>
      <c r="C313" s="25" t="s">
        <v>543</v>
      </c>
      <c r="D313" s="27" t="s">
        <v>138</v>
      </c>
      <c r="E313" s="27">
        <v>83.54</v>
      </c>
      <c r="F313" s="20">
        <f t="shared" si="73"/>
        <v>78.056000000000012</v>
      </c>
      <c r="G313" s="19">
        <f>RANK(F313,$F$313:$F$314)</f>
        <v>1</v>
      </c>
      <c r="H313" s="16"/>
      <c r="I313" s="16" t="str">
        <f t="shared" si="74"/>
        <v>及格</v>
      </c>
      <c r="J313" s="16" t="str">
        <f t="shared" si="84"/>
        <v>是</v>
      </c>
      <c r="K313" s="21" t="s">
        <v>670</v>
      </c>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row>
    <row r="314" spans="1:247" s="3" customFormat="1" ht="15" customHeight="1">
      <c r="A314" s="25" t="s">
        <v>542</v>
      </c>
      <c r="B314" s="26">
        <v>1</v>
      </c>
      <c r="C314" s="25" t="s">
        <v>544</v>
      </c>
      <c r="D314" s="27" t="s">
        <v>295</v>
      </c>
      <c r="E314" s="27">
        <v>77.75</v>
      </c>
      <c r="F314" s="20">
        <f t="shared" si="73"/>
        <v>73.7</v>
      </c>
      <c r="G314" s="19">
        <f>RANK(F314,$F$313:$F$314)</f>
        <v>2</v>
      </c>
      <c r="H314" s="16"/>
      <c r="I314" s="16" t="str">
        <f t="shared" si="74"/>
        <v>及格</v>
      </c>
      <c r="J314" s="16" t="str">
        <f t="shared" si="84"/>
        <v/>
      </c>
      <c r="K314" s="21" t="s">
        <v>670</v>
      </c>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row>
    <row r="315" spans="1:247" s="3" customFormat="1" ht="15" customHeight="1">
      <c r="A315" s="28" t="s">
        <v>545</v>
      </c>
      <c r="B315" s="29">
        <v>1</v>
      </c>
      <c r="C315" s="28" t="s">
        <v>546</v>
      </c>
      <c r="D315" s="30">
        <v>69.900000000000006</v>
      </c>
      <c r="E315" s="30">
        <v>76.83</v>
      </c>
      <c r="F315" s="20">
        <f t="shared" si="73"/>
        <v>72.671999999999997</v>
      </c>
      <c r="G315" s="19">
        <f>RANK(F315,$F$315:$F$315)</f>
        <v>1</v>
      </c>
      <c r="H315" s="16"/>
      <c r="I315" s="16" t="str">
        <f t="shared" si="74"/>
        <v>及格</v>
      </c>
      <c r="J315" s="16" t="str">
        <f t="shared" si="84"/>
        <v>是</v>
      </c>
      <c r="K315" s="21" t="s">
        <v>671</v>
      </c>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row>
    <row r="316" spans="1:247" s="3" customFormat="1" ht="15" customHeight="1">
      <c r="A316" s="28" t="s">
        <v>547</v>
      </c>
      <c r="B316" s="29">
        <v>1</v>
      </c>
      <c r="C316" s="28" t="s">
        <v>548</v>
      </c>
      <c r="D316" s="30">
        <v>75.599999999999994</v>
      </c>
      <c r="E316" s="30">
        <v>76.400000000000006</v>
      </c>
      <c r="F316" s="20">
        <f t="shared" si="73"/>
        <v>75.919999999999987</v>
      </c>
      <c r="G316" s="19">
        <f>RANK(F316,$F$316:$F$317)</f>
        <v>1</v>
      </c>
      <c r="H316" s="16"/>
      <c r="I316" s="16" t="str">
        <f t="shared" si="74"/>
        <v>及格</v>
      </c>
      <c r="J316" s="16" t="str">
        <f t="shared" si="84"/>
        <v>是</v>
      </c>
      <c r="K316" s="21" t="s">
        <v>671</v>
      </c>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row>
    <row r="317" spans="1:247" s="3" customFormat="1" ht="15" customHeight="1">
      <c r="A317" s="28" t="s">
        <v>547</v>
      </c>
      <c r="B317" s="29">
        <v>1</v>
      </c>
      <c r="C317" s="28" t="s">
        <v>549</v>
      </c>
      <c r="D317" s="30">
        <v>63.3</v>
      </c>
      <c r="E317" s="30">
        <v>70.77</v>
      </c>
      <c r="F317" s="20">
        <f t="shared" si="73"/>
        <v>66.287999999999997</v>
      </c>
      <c r="G317" s="19">
        <f>RANK(F317,$F$316:$F$317)</f>
        <v>2</v>
      </c>
      <c r="H317" s="16"/>
      <c r="I317" s="16" t="str">
        <f t="shared" si="74"/>
        <v>及格</v>
      </c>
      <c r="J317" s="16" t="str">
        <f t="shared" si="84"/>
        <v/>
      </c>
      <c r="K317" s="21" t="s">
        <v>671</v>
      </c>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row>
    <row r="318" spans="1:247" s="3" customFormat="1" ht="15" customHeight="1">
      <c r="A318" s="28" t="s">
        <v>550</v>
      </c>
      <c r="B318" s="29">
        <v>1</v>
      </c>
      <c r="C318" s="28" t="s">
        <v>551</v>
      </c>
      <c r="D318" s="30">
        <v>77.599999999999994</v>
      </c>
      <c r="E318" s="30">
        <v>81.430000000000007</v>
      </c>
      <c r="F318" s="20">
        <f t="shared" si="73"/>
        <v>79.132000000000005</v>
      </c>
      <c r="G318" s="19">
        <f>RANK(F318,$F$318:$F$319)</f>
        <v>1</v>
      </c>
      <c r="H318" s="16"/>
      <c r="I318" s="16" t="str">
        <f t="shared" si="74"/>
        <v>及格</v>
      </c>
      <c r="J318" s="16" t="str">
        <f t="shared" si="84"/>
        <v>是</v>
      </c>
      <c r="K318" s="21" t="s">
        <v>671</v>
      </c>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row>
    <row r="319" spans="1:247" s="3" customFormat="1" ht="15" customHeight="1">
      <c r="A319" s="28" t="s">
        <v>550</v>
      </c>
      <c r="B319" s="29">
        <v>1</v>
      </c>
      <c r="C319" s="28" t="s">
        <v>552</v>
      </c>
      <c r="D319" s="30">
        <v>75.8</v>
      </c>
      <c r="E319" s="30">
        <v>74.23</v>
      </c>
      <c r="F319" s="20">
        <f t="shared" si="73"/>
        <v>75.171999999999997</v>
      </c>
      <c r="G319" s="19">
        <f>RANK(F319,$F$318:$F$319)</f>
        <v>2</v>
      </c>
      <c r="H319" s="16"/>
      <c r="I319" s="16" t="str">
        <f t="shared" si="74"/>
        <v>及格</v>
      </c>
      <c r="J319" s="16" t="str">
        <f t="shared" si="84"/>
        <v/>
      </c>
      <c r="K319" s="21" t="s">
        <v>671</v>
      </c>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row>
    <row r="320" spans="1:247" s="3" customFormat="1" ht="15" customHeight="1">
      <c r="A320" s="28" t="s">
        <v>553</v>
      </c>
      <c r="B320" s="29">
        <v>1</v>
      </c>
      <c r="C320" s="28" t="s">
        <v>554</v>
      </c>
      <c r="D320" s="30">
        <v>71.2</v>
      </c>
      <c r="E320" s="30">
        <v>79.89</v>
      </c>
      <c r="F320" s="20">
        <f t="shared" si="73"/>
        <v>74.676000000000002</v>
      </c>
      <c r="G320" s="19">
        <f>RANK(F320,$F$320:$F$321)</f>
        <v>1</v>
      </c>
      <c r="H320" s="16"/>
      <c r="I320" s="16" t="str">
        <f t="shared" si="74"/>
        <v>及格</v>
      </c>
      <c r="J320" s="16" t="str">
        <f t="shared" si="84"/>
        <v>是</v>
      </c>
      <c r="K320" s="21" t="s">
        <v>671</v>
      </c>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row>
    <row r="321" spans="1:247" s="3" customFormat="1" ht="15" customHeight="1">
      <c r="A321" s="28" t="s">
        <v>553</v>
      </c>
      <c r="B321" s="29">
        <v>1</v>
      </c>
      <c r="C321" s="28" t="s">
        <v>555</v>
      </c>
      <c r="D321" s="30">
        <v>68.400000000000006</v>
      </c>
      <c r="E321" s="30">
        <v>70.510000000000005</v>
      </c>
      <c r="F321" s="20">
        <f t="shared" si="73"/>
        <v>69.244</v>
      </c>
      <c r="G321" s="19">
        <f>RANK(F321,$F$320:$F$321)</f>
        <v>2</v>
      </c>
      <c r="H321" s="16"/>
      <c r="I321" s="16" t="str">
        <f t="shared" si="74"/>
        <v>及格</v>
      </c>
      <c r="J321" s="16" t="str">
        <f t="shared" si="84"/>
        <v/>
      </c>
      <c r="K321" s="21" t="s">
        <v>671</v>
      </c>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row>
    <row r="322" spans="1:247" s="3" customFormat="1" ht="15" customHeight="1">
      <c r="A322" s="28" t="s">
        <v>556</v>
      </c>
      <c r="B322" s="29">
        <v>1</v>
      </c>
      <c r="C322" s="28" t="s">
        <v>557</v>
      </c>
      <c r="D322" s="30">
        <v>75.3</v>
      </c>
      <c r="E322" s="30">
        <v>77.86</v>
      </c>
      <c r="F322" s="20">
        <f t="shared" si="73"/>
        <v>76.323999999999998</v>
      </c>
      <c r="G322" s="19">
        <f>RANK(F322,$F$322:$F$322)</f>
        <v>1</v>
      </c>
      <c r="H322" s="16"/>
      <c r="I322" s="16" t="str">
        <f t="shared" si="74"/>
        <v>及格</v>
      </c>
      <c r="J322" s="16" t="str">
        <f t="shared" ref="J322:J353" si="92">IF(AND(G322&lt;=1,I322="及格"),"是","")</f>
        <v>是</v>
      </c>
      <c r="K322" s="21" t="s">
        <v>671</v>
      </c>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row>
    <row r="323" spans="1:247" s="3" customFormat="1" ht="15" customHeight="1">
      <c r="A323" s="28" t="s">
        <v>558</v>
      </c>
      <c r="B323" s="29">
        <v>1</v>
      </c>
      <c r="C323" s="28" t="s">
        <v>559</v>
      </c>
      <c r="D323" s="30">
        <v>73.599999999999994</v>
      </c>
      <c r="E323" s="30">
        <v>72.260000000000005</v>
      </c>
      <c r="F323" s="20">
        <f t="shared" si="73"/>
        <v>73.063999999999993</v>
      </c>
      <c r="G323" s="19">
        <f>RANK(F323,$F$323:$F$324)</f>
        <v>2</v>
      </c>
      <c r="H323" s="16"/>
      <c r="I323" s="16" t="str">
        <f t="shared" si="74"/>
        <v>及格</v>
      </c>
      <c r="J323" s="16" t="str">
        <f t="shared" si="92"/>
        <v/>
      </c>
      <c r="K323" s="21" t="s">
        <v>671</v>
      </c>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row>
    <row r="324" spans="1:247" s="3" customFormat="1" ht="15" customHeight="1">
      <c r="A324" s="28" t="s">
        <v>558</v>
      </c>
      <c r="B324" s="29">
        <v>1</v>
      </c>
      <c r="C324" s="28" t="s">
        <v>560</v>
      </c>
      <c r="D324" s="30">
        <v>70.3</v>
      </c>
      <c r="E324" s="30">
        <v>77.83</v>
      </c>
      <c r="F324" s="20">
        <f t="shared" ref="F324:F374" si="93">(D324*0.6)+(E324*0.4)</f>
        <v>73.311999999999998</v>
      </c>
      <c r="G324" s="19">
        <f>RANK(F324,$F$323:$F$324)</f>
        <v>1</v>
      </c>
      <c r="H324" s="16"/>
      <c r="I324" s="16" t="str">
        <f t="shared" ref="I324:I374" si="94">IF(F324&gt;=55,"及格","")</f>
        <v>及格</v>
      </c>
      <c r="J324" s="16" t="str">
        <f t="shared" si="92"/>
        <v>是</v>
      </c>
      <c r="K324" s="21" t="s">
        <v>671</v>
      </c>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row>
    <row r="325" spans="1:247" s="3" customFormat="1" ht="15" customHeight="1">
      <c r="A325" s="28" t="s">
        <v>561</v>
      </c>
      <c r="B325" s="29">
        <v>1</v>
      </c>
      <c r="C325" s="28" t="s">
        <v>562</v>
      </c>
      <c r="D325" s="30">
        <v>72.7</v>
      </c>
      <c r="E325" s="30">
        <v>70.569999999999993</v>
      </c>
      <c r="F325" s="20">
        <f t="shared" si="93"/>
        <v>71.847999999999999</v>
      </c>
      <c r="G325" s="19">
        <f>RANK(F325,$F$325:$F$325)</f>
        <v>1</v>
      </c>
      <c r="H325" s="16"/>
      <c r="I325" s="16" t="str">
        <f t="shared" si="94"/>
        <v>及格</v>
      </c>
      <c r="J325" s="16" t="str">
        <f t="shared" si="92"/>
        <v>是</v>
      </c>
      <c r="K325" s="21" t="s">
        <v>671</v>
      </c>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row>
    <row r="326" spans="1:247" s="3" customFormat="1" ht="15" customHeight="1">
      <c r="A326" s="28" t="s">
        <v>563</v>
      </c>
      <c r="B326" s="29">
        <v>1</v>
      </c>
      <c r="C326" s="28" t="s">
        <v>564</v>
      </c>
      <c r="D326" s="30">
        <v>70.7</v>
      </c>
      <c r="E326" s="30">
        <v>68</v>
      </c>
      <c r="F326" s="20">
        <f t="shared" si="93"/>
        <v>69.62</v>
      </c>
      <c r="G326" s="19">
        <f>RANK(F326,$F$326:$F$326)</f>
        <v>1</v>
      </c>
      <c r="H326" s="16"/>
      <c r="I326" s="16" t="str">
        <f t="shared" si="94"/>
        <v>及格</v>
      </c>
      <c r="J326" s="16" t="str">
        <f t="shared" si="92"/>
        <v>是</v>
      </c>
      <c r="K326" s="21" t="s">
        <v>671</v>
      </c>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row>
    <row r="327" spans="1:247" s="3" customFormat="1" ht="15" customHeight="1">
      <c r="A327" s="28" t="s">
        <v>565</v>
      </c>
      <c r="B327" s="29">
        <v>1</v>
      </c>
      <c r="C327" s="28" t="s">
        <v>566</v>
      </c>
      <c r="D327" s="30">
        <v>75</v>
      </c>
      <c r="E327" s="30">
        <v>72.540000000000006</v>
      </c>
      <c r="F327" s="20">
        <f t="shared" si="93"/>
        <v>74.016000000000005</v>
      </c>
      <c r="G327" s="19">
        <f>RANK(F327,$F$327:$F$327)</f>
        <v>1</v>
      </c>
      <c r="H327" s="16"/>
      <c r="I327" s="16" t="str">
        <f t="shared" si="94"/>
        <v>及格</v>
      </c>
      <c r="J327" s="16" t="str">
        <f t="shared" si="92"/>
        <v>是</v>
      </c>
      <c r="K327" s="21" t="s">
        <v>671</v>
      </c>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row>
    <row r="328" spans="1:247" s="3" customFormat="1" ht="15" customHeight="1">
      <c r="A328" s="28" t="s">
        <v>567</v>
      </c>
      <c r="B328" s="29">
        <v>1</v>
      </c>
      <c r="C328" s="28" t="s">
        <v>568</v>
      </c>
      <c r="D328" s="30">
        <v>52.5</v>
      </c>
      <c r="E328" s="30">
        <v>77.86</v>
      </c>
      <c r="F328" s="20">
        <f t="shared" si="93"/>
        <v>62.644000000000005</v>
      </c>
      <c r="G328" s="19">
        <f>RANK(F328,$F$328:$F$328)</f>
        <v>1</v>
      </c>
      <c r="H328" s="16"/>
      <c r="I328" s="16" t="str">
        <f t="shared" si="94"/>
        <v>及格</v>
      </c>
      <c r="J328" s="16" t="str">
        <f t="shared" si="92"/>
        <v>是</v>
      </c>
      <c r="K328" s="21" t="s">
        <v>671</v>
      </c>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row>
    <row r="329" spans="1:247" s="3" customFormat="1" ht="15" customHeight="1">
      <c r="A329" s="28" t="s">
        <v>569</v>
      </c>
      <c r="B329" s="29">
        <v>1</v>
      </c>
      <c r="C329" s="28" t="s">
        <v>570</v>
      </c>
      <c r="D329" s="30">
        <v>68.8</v>
      </c>
      <c r="E329" s="30">
        <v>80.14</v>
      </c>
      <c r="F329" s="20">
        <f t="shared" si="93"/>
        <v>73.335999999999999</v>
      </c>
      <c r="G329" s="19">
        <f>RANK(F329,$F$329:$F$329)</f>
        <v>1</v>
      </c>
      <c r="H329" s="16"/>
      <c r="I329" s="16" t="str">
        <f t="shared" si="94"/>
        <v>及格</v>
      </c>
      <c r="J329" s="16" t="str">
        <f t="shared" si="92"/>
        <v>是</v>
      </c>
      <c r="K329" s="21" t="s">
        <v>671</v>
      </c>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row>
    <row r="330" spans="1:247" s="3" customFormat="1" ht="15" customHeight="1">
      <c r="A330" s="28" t="s">
        <v>571</v>
      </c>
      <c r="B330" s="29">
        <v>1</v>
      </c>
      <c r="C330" s="28" t="s">
        <v>572</v>
      </c>
      <c r="D330" s="30">
        <v>76.900000000000006</v>
      </c>
      <c r="E330" s="30">
        <v>79.83</v>
      </c>
      <c r="F330" s="20">
        <f t="shared" si="93"/>
        <v>78.072000000000003</v>
      </c>
      <c r="G330" s="19">
        <f>RANK(F330,$F$330:$F$331)</f>
        <v>1</v>
      </c>
      <c r="H330" s="16"/>
      <c r="I330" s="16" t="str">
        <f t="shared" si="94"/>
        <v>及格</v>
      </c>
      <c r="J330" s="16" t="str">
        <f t="shared" si="92"/>
        <v>是</v>
      </c>
      <c r="K330" s="21" t="s">
        <v>671</v>
      </c>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row>
    <row r="331" spans="1:247" s="3" customFormat="1" ht="15" customHeight="1">
      <c r="A331" s="28" t="s">
        <v>571</v>
      </c>
      <c r="B331" s="29">
        <v>1</v>
      </c>
      <c r="C331" s="28" t="s">
        <v>573</v>
      </c>
      <c r="D331" s="30">
        <v>73.2</v>
      </c>
      <c r="E331" s="30">
        <v>79.94</v>
      </c>
      <c r="F331" s="20">
        <f t="shared" si="93"/>
        <v>75.896000000000001</v>
      </c>
      <c r="G331" s="19">
        <f>RANK(F331,$F$330:$F$331)</f>
        <v>2</v>
      </c>
      <c r="H331" s="16"/>
      <c r="I331" s="16" t="str">
        <f t="shared" si="94"/>
        <v>及格</v>
      </c>
      <c r="J331" s="16" t="str">
        <f t="shared" si="92"/>
        <v/>
      </c>
      <c r="K331" s="21" t="s">
        <v>671</v>
      </c>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row>
    <row r="332" spans="1:247" s="3" customFormat="1" ht="15" customHeight="1">
      <c r="A332" s="28" t="s">
        <v>574</v>
      </c>
      <c r="B332" s="29">
        <v>1</v>
      </c>
      <c r="C332" s="28" t="s">
        <v>575</v>
      </c>
      <c r="D332" s="30" t="s">
        <v>246</v>
      </c>
      <c r="E332" s="30">
        <v>76.11</v>
      </c>
      <c r="F332" s="20">
        <f t="shared" si="93"/>
        <v>76.76400000000001</v>
      </c>
      <c r="G332" s="19">
        <f>RANK(F332,$F$332:$F$334)</f>
        <v>1</v>
      </c>
      <c r="H332" s="16"/>
      <c r="I332" s="16" t="str">
        <f t="shared" si="94"/>
        <v>及格</v>
      </c>
      <c r="J332" s="16" t="str">
        <f t="shared" si="92"/>
        <v>是</v>
      </c>
      <c r="K332" s="21" t="s">
        <v>671</v>
      </c>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row>
    <row r="333" spans="1:247" s="3" customFormat="1" ht="15" customHeight="1">
      <c r="A333" s="28" t="s">
        <v>574</v>
      </c>
      <c r="B333" s="29">
        <v>1</v>
      </c>
      <c r="C333" s="28" t="s">
        <v>576</v>
      </c>
      <c r="D333" s="30" t="s">
        <v>577</v>
      </c>
      <c r="E333" s="30">
        <v>77.14</v>
      </c>
      <c r="F333" s="20">
        <f t="shared" si="93"/>
        <v>75.796000000000006</v>
      </c>
      <c r="G333" s="19">
        <f t="shared" ref="G333:G334" si="95">RANK(F333,$F$332:$F$334)</f>
        <v>2</v>
      </c>
      <c r="H333" s="16"/>
      <c r="I333" s="16" t="str">
        <f t="shared" si="94"/>
        <v>及格</v>
      </c>
      <c r="J333" s="16" t="str">
        <f t="shared" si="92"/>
        <v/>
      </c>
      <c r="K333" s="21" t="s">
        <v>671</v>
      </c>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row>
    <row r="334" spans="1:247" s="3" customFormat="1" ht="15" customHeight="1">
      <c r="A334" s="28" t="s">
        <v>574</v>
      </c>
      <c r="B334" s="29">
        <v>1</v>
      </c>
      <c r="C334" s="28" t="s">
        <v>578</v>
      </c>
      <c r="D334" s="30" t="s">
        <v>138</v>
      </c>
      <c r="E334" s="30">
        <v>77.37</v>
      </c>
      <c r="F334" s="20">
        <f t="shared" si="93"/>
        <v>75.588000000000008</v>
      </c>
      <c r="G334" s="19">
        <f t="shared" si="95"/>
        <v>3</v>
      </c>
      <c r="H334" s="16"/>
      <c r="I334" s="16" t="str">
        <f t="shared" si="94"/>
        <v>及格</v>
      </c>
      <c r="J334" s="16" t="str">
        <f t="shared" si="92"/>
        <v/>
      </c>
      <c r="K334" s="21" t="s">
        <v>671</v>
      </c>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row>
    <row r="335" spans="1:247" s="3" customFormat="1" ht="15" customHeight="1">
      <c r="A335" s="28" t="s">
        <v>579</v>
      </c>
      <c r="B335" s="29">
        <v>1</v>
      </c>
      <c r="C335" s="28" t="s">
        <v>580</v>
      </c>
      <c r="D335" s="30">
        <v>59.3</v>
      </c>
      <c r="E335" s="30">
        <v>80.37</v>
      </c>
      <c r="F335" s="20">
        <f t="shared" si="93"/>
        <v>67.728000000000009</v>
      </c>
      <c r="G335" s="19">
        <f>RANK(F335,$F$335:$F$335)</f>
        <v>1</v>
      </c>
      <c r="H335" s="16"/>
      <c r="I335" s="16" t="str">
        <f t="shared" si="94"/>
        <v>及格</v>
      </c>
      <c r="J335" s="16" t="str">
        <f t="shared" si="92"/>
        <v>是</v>
      </c>
      <c r="K335" s="21" t="s">
        <v>671</v>
      </c>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row>
    <row r="336" spans="1:247" s="3" customFormat="1" ht="15" customHeight="1">
      <c r="A336" s="28" t="s">
        <v>581</v>
      </c>
      <c r="B336" s="29">
        <v>1</v>
      </c>
      <c r="C336" s="28" t="s">
        <v>582</v>
      </c>
      <c r="D336" s="30">
        <v>60.3</v>
      </c>
      <c r="E336" s="30">
        <v>77.489999999999995</v>
      </c>
      <c r="F336" s="20">
        <f t="shared" si="93"/>
        <v>67.176000000000002</v>
      </c>
      <c r="G336" s="19">
        <f>RANK(F336,$F$336:$F$336)</f>
        <v>1</v>
      </c>
      <c r="H336" s="16"/>
      <c r="I336" s="16" t="str">
        <f t="shared" si="94"/>
        <v>及格</v>
      </c>
      <c r="J336" s="16" t="str">
        <f t="shared" si="92"/>
        <v>是</v>
      </c>
      <c r="K336" s="21" t="s">
        <v>671</v>
      </c>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row>
    <row r="337" spans="1:247" s="3" customFormat="1" ht="15" customHeight="1">
      <c r="A337" s="28" t="s">
        <v>583</v>
      </c>
      <c r="B337" s="29">
        <v>1</v>
      </c>
      <c r="C337" s="28" t="s">
        <v>584</v>
      </c>
      <c r="D337" s="30">
        <v>66</v>
      </c>
      <c r="E337" s="30">
        <v>72.400000000000006</v>
      </c>
      <c r="F337" s="20">
        <f t="shared" si="93"/>
        <v>68.56</v>
      </c>
      <c r="G337" s="19">
        <f>RANK(F337,$F$337:$F$337)</f>
        <v>1</v>
      </c>
      <c r="H337" s="16"/>
      <c r="I337" s="16" t="str">
        <f t="shared" si="94"/>
        <v>及格</v>
      </c>
      <c r="J337" s="16" t="str">
        <f t="shared" si="92"/>
        <v>是</v>
      </c>
      <c r="K337" s="21" t="s">
        <v>671</v>
      </c>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row>
    <row r="338" spans="1:247" s="3" customFormat="1" ht="15" customHeight="1">
      <c r="A338" s="28" t="s">
        <v>585</v>
      </c>
      <c r="B338" s="29">
        <v>1</v>
      </c>
      <c r="C338" s="28" t="s">
        <v>586</v>
      </c>
      <c r="D338" s="30">
        <v>77.900000000000006</v>
      </c>
      <c r="E338" s="30">
        <v>80.2</v>
      </c>
      <c r="F338" s="20">
        <f t="shared" si="93"/>
        <v>78.820000000000007</v>
      </c>
      <c r="G338" s="19">
        <f>RANK(F338,$F$338:$F$340)</f>
        <v>1</v>
      </c>
      <c r="H338" s="16"/>
      <c r="I338" s="16" t="str">
        <f t="shared" si="94"/>
        <v>及格</v>
      </c>
      <c r="J338" s="16" t="str">
        <f t="shared" si="92"/>
        <v>是</v>
      </c>
      <c r="K338" s="21" t="s">
        <v>671</v>
      </c>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row>
    <row r="339" spans="1:247" s="3" customFormat="1" ht="15" customHeight="1">
      <c r="A339" s="28" t="s">
        <v>585</v>
      </c>
      <c r="B339" s="29">
        <v>1</v>
      </c>
      <c r="C339" s="28" t="s">
        <v>587</v>
      </c>
      <c r="D339" s="30">
        <v>76</v>
      </c>
      <c r="E339" s="30">
        <v>74.06</v>
      </c>
      <c r="F339" s="20">
        <f t="shared" si="93"/>
        <v>75.224000000000004</v>
      </c>
      <c r="G339" s="19">
        <f t="shared" ref="G339:G340" si="96">RANK(F339,$F$338:$F$340)</f>
        <v>3</v>
      </c>
      <c r="H339" s="16"/>
      <c r="I339" s="16" t="str">
        <f t="shared" si="94"/>
        <v>及格</v>
      </c>
      <c r="J339" s="16" t="str">
        <f t="shared" si="92"/>
        <v/>
      </c>
      <c r="K339" s="21" t="s">
        <v>671</v>
      </c>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row>
    <row r="340" spans="1:247" s="3" customFormat="1" ht="15" customHeight="1">
      <c r="A340" s="28" t="s">
        <v>585</v>
      </c>
      <c r="B340" s="29">
        <v>1</v>
      </c>
      <c r="C340" s="28" t="s">
        <v>588</v>
      </c>
      <c r="D340" s="30">
        <v>73.3</v>
      </c>
      <c r="E340" s="30">
        <v>82.14</v>
      </c>
      <c r="F340" s="20">
        <f t="shared" si="93"/>
        <v>76.835999999999999</v>
      </c>
      <c r="G340" s="19">
        <f t="shared" si="96"/>
        <v>2</v>
      </c>
      <c r="H340" s="16"/>
      <c r="I340" s="16" t="str">
        <f t="shared" si="94"/>
        <v>及格</v>
      </c>
      <c r="J340" s="16" t="str">
        <f t="shared" si="92"/>
        <v/>
      </c>
      <c r="K340" s="21" t="s">
        <v>671</v>
      </c>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row>
    <row r="341" spans="1:247" s="3" customFormat="1" ht="15" customHeight="1">
      <c r="A341" s="28" t="s">
        <v>589</v>
      </c>
      <c r="B341" s="29">
        <v>1</v>
      </c>
      <c r="C341" s="28" t="s">
        <v>590</v>
      </c>
      <c r="D341" s="30">
        <v>77.400000000000006</v>
      </c>
      <c r="E341" s="30">
        <v>75.31</v>
      </c>
      <c r="F341" s="20">
        <f t="shared" si="93"/>
        <v>76.564000000000007</v>
      </c>
      <c r="G341" s="19">
        <f>RANK(F341,$F$341:$F$343)</f>
        <v>1</v>
      </c>
      <c r="H341" s="16"/>
      <c r="I341" s="16" t="str">
        <f t="shared" si="94"/>
        <v>及格</v>
      </c>
      <c r="J341" s="16" t="str">
        <f t="shared" si="92"/>
        <v>是</v>
      </c>
      <c r="K341" s="21" t="s">
        <v>671</v>
      </c>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row>
    <row r="342" spans="1:247" s="3" customFormat="1" ht="15" customHeight="1">
      <c r="A342" s="28" t="s">
        <v>589</v>
      </c>
      <c r="B342" s="29">
        <v>1</v>
      </c>
      <c r="C342" s="28" t="s">
        <v>591</v>
      </c>
      <c r="D342" s="30">
        <v>72.8</v>
      </c>
      <c r="E342" s="30">
        <v>79.97</v>
      </c>
      <c r="F342" s="20">
        <f t="shared" si="93"/>
        <v>75.668000000000006</v>
      </c>
      <c r="G342" s="19">
        <f t="shared" ref="G342:G343" si="97">RANK(F342,$F$341:$F$343)</f>
        <v>2</v>
      </c>
      <c r="H342" s="16"/>
      <c r="I342" s="16" t="str">
        <f t="shared" si="94"/>
        <v>及格</v>
      </c>
      <c r="J342" s="16" t="str">
        <f t="shared" si="92"/>
        <v/>
      </c>
      <c r="K342" s="21" t="s">
        <v>671</v>
      </c>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row>
    <row r="343" spans="1:247" s="3" customFormat="1" ht="15" customHeight="1">
      <c r="A343" s="28" t="s">
        <v>589</v>
      </c>
      <c r="B343" s="29">
        <v>1</v>
      </c>
      <c r="C343" s="28" t="s">
        <v>592</v>
      </c>
      <c r="D343" s="30">
        <v>69.599999999999994</v>
      </c>
      <c r="E343" s="30">
        <v>81.739999999999995</v>
      </c>
      <c r="F343" s="20">
        <f t="shared" si="93"/>
        <v>74.455999999999989</v>
      </c>
      <c r="G343" s="19">
        <f t="shared" si="97"/>
        <v>3</v>
      </c>
      <c r="H343" s="16"/>
      <c r="I343" s="16" t="str">
        <f t="shared" si="94"/>
        <v>及格</v>
      </c>
      <c r="J343" s="16" t="str">
        <f t="shared" si="92"/>
        <v/>
      </c>
      <c r="K343" s="21" t="s">
        <v>671</v>
      </c>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row>
    <row r="344" spans="1:247" s="3" customFormat="1" ht="15" customHeight="1">
      <c r="A344" s="28" t="s">
        <v>593</v>
      </c>
      <c r="B344" s="29">
        <v>1</v>
      </c>
      <c r="C344" s="28" t="s">
        <v>594</v>
      </c>
      <c r="D344" s="30">
        <v>72.099999999999994</v>
      </c>
      <c r="E344" s="30">
        <v>75.540000000000006</v>
      </c>
      <c r="F344" s="20">
        <f t="shared" si="93"/>
        <v>73.475999999999999</v>
      </c>
      <c r="G344" s="19">
        <f>RANK(F344,$F$344:$F$346)</f>
        <v>1</v>
      </c>
      <c r="H344" s="16"/>
      <c r="I344" s="16" t="str">
        <f t="shared" si="94"/>
        <v>及格</v>
      </c>
      <c r="J344" s="16" t="str">
        <f t="shared" si="92"/>
        <v>是</v>
      </c>
      <c r="K344" s="21" t="s">
        <v>671</v>
      </c>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row>
    <row r="345" spans="1:247" s="3" customFormat="1" ht="15" customHeight="1">
      <c r="A345" s="28" t="s">
        <v>593</v>
      </c>
      <c r="B345" s="29">
        <v>1</v>
      </c>
      <c r="C345" s="28" t="s">
        <v>595</v>
      </c>
      <c r="D345" s="30">
        <v>63.1</v>
      </c>
      <c r="E345" s="30">
        <v>77.709999999999994</v>
      </c>
      <c r="F345" s="20">
        <f t="shared" si="93"/>
        <v>68.944000000000003</v>
      </c>
      <c r="G345" s="19">
        <f t="shared" ref="G345:G346" si="98">RANK(F345,$F$344:$F$346)</f>
        <v>2</v>
      </c>
      <c r="H345" s="16"/>
      <c r="I345" s="16" t="str">
        <f t="shared" si="94"/>
        <v>及格</v>
      </c>
      <c r="J345" s="16" t="str">
        <f t="shared" si="92"/>
        <v/>
      </c>
      <c r="K345" s="21" t="s">
        <v>671</v>
      </c>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row>
    <row r="346" spans="1:247" s="3" customFormat="1" ht="15" customHeight="1">
      <c r="A346" s="28" t="s">
        <v>593</v>
      </c>
      <c r="B346" s="29">
        <v>1</v>
      </c>
      <c r="C346" s="28" t="s">
        <v>596</v>
      </c>
      <c r="D346" s="30">
        <v>62.9</v>
      </c>
      <c r="E346" s="30">
        <v>77.510000000000005</v>
      </c>
      <c r="F346" s="20">
        <f t="shared" si="93"/>
        <v>68.744</v>
      </c>
      <c r="G346" s="19">
        <f t="shared" si="98"/>
        <v>3</v>
      </c>
      <c r="H346" s="16"/>
      <c r="I346" s="16" t="str">
        <f t="shared" si="94"/>
        <v>及格</v>
      </c>
      <c r="J346" s="16" t="str">
        <f t="shared" si="92"/>
        <v/>
      </c>
      <c r="K346" s="21" t="s">
        <v>671</v>
      </c>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row>
    <row r="347" spans="1:247" s="3" customFormat="1" ht="15" customHeight="1">
      <c r="A347" s="31" t="s">
        <v>597</v>
      </c>
      <c r="B347" s="26">
        <v>1</v>
      </c>
      <c r="C347" s="31" t="s">
        <v>598</v>
      </c>
      <c r="D347" s="32" t="s">
        <v>37</v>
      </c>
      <c r="E347" s="32">
        <v>85.57</v>
      </c>
      <c r="F347" s="20">
        <f t="shared" si="93"/>
        <v>80.668000000000006</v>
      </c>
      <c r="G347" s="19">
        <f>RANK(F347,$F$347:$F$349)</f>
        <v>1</v>
      </c>
      <c r="H347" s="16"/>
      <c r="I347" s="16" t="str">
        <f t="shared" si="94"/>
        <v>及格</v>
      </c>
      <c r="J347" s="16" t="str">
        <f t="shared" si="92"/>
        <v>是</v>
      </c>
      <c r="K347" s="21" t="s">
        <v>672</v>
      </c>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row>
    <row r="348" spans="1:247" s="3" customFormat="1" ht="15" customHeight="1">
      <c r="A348" s="31" t="s">
        <v>597</v>
      </c>
      <c r="B348" s="26">
        <v>1</v>
      </c>
      <c r="C348" s="31" t="s">
        <v>599</v>
      </c>
      <c r="D348" s="32" t="s">
        <v>600</v>
      </c>
      <c r="E348" s="32">
        <v>77.290000000000006</v>
      </c>
      <c r="F348" s="20">
        <f t="shared" si="93"/>
        <v>72.135999999999996</v>
      </c>
      <c r="G348" s="19">
        <f t="shared" ref="G348:G349" si="99">RANK(F348,$F$347:$F$349)</f>
        <v>2</v>
      </c>
      <c r="H348" s="16"/>
      <c r="I348" s="16" t="str">
        <f t="shared" si="94"/>
        <v>及格</v>
      </c>
      <c r="J348" s="16" t="str">
        <f t="shared" si="92"/>
        <v/>
      </c>
      <c r="K348" s="21" t="s">
        <v>672</v>
      </c>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row>
    <row r="349" spans="1:247" s="3" customFormat="1" ht="15" customHeight="1">
      <c r="A349" s="31" t="s">
        <v>597</v>
      </c>
      <c r="B349" s="26">
        <v>1</v>
      </c>
      <c r="C349" s="31" t="s">
        <v>601</v>
      </c>
      <c r="D349" s="32" t="s">
        <v>602</v>
      </c>
      <c r="E349" s="32">
        <v>75.97</v>
      </c>
      <c r="F349" s="20">
        <f t="shared" si="93"/>
        <v>68.128</v>
      </c>
      <c r="G349" s="19">
        <f t="shared" si="99"/>
        <v>3</v>
      </c>
      <c r="H349" s="16"/>
      <c r="I349" s="16" t="str">
        <f t="shared" si="94"/>
        <v>及格</v>
      </c>
      <c r="J349" s="16" t="str">
        <f t="shared" si="92"/>
        <v/>
      </c>
      <c r="K349" s="21" t="s">
        <v>672</v>
      </c>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row>
    <row r="350" spans="1:247" s="3" customFormat="1" ht="15" customHeight="1">
      <c r="A350" s="31" t="s">
        <v>603</v>
      </c>
      <c r="B350" s="26">
        <v>1</v>
      </c>
      <c r="C350" s="31" t="s">
        <v>604</v>
      </c>
      <c r="D350" s="32" t="s">
        <v>605</v>
      </c>
      <c r="E350" s="32">
        <v>86.23</v>
      </c>
      <c r="F350" s="20">
        <f t="shared" si="93"/>
        <v>80.271999999999991</v>
      </c>
      <c r="G350" s="19">
        <f>RANK(F350,$F$350:$F$352)</f>
        <v>1</v>
      </c>
      <c r="H350" s="16"/>
      <c r="I350" s="16" t="str">
        <f t="shared" si="94"/>
        <v>及格</v>
      </c>
      <c r="J350" s="16" t="str">
        <f t="shared" si="92"/>
        <v>是</v>
      </c>
      <c r="K350" s="21" t="s">
        <v>672</v>
      </c>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row>
    <row r="351" spans="1:247" s="3" customFormat="1" ht="15" customHeight="1">
      <c r="A351" s="31" t="s">
        <v>603</v>
      </c>
      <c r="B351" s="26">
        <v>1</v>
      </c>
      <c r="C351" s="31" t="s">
        <v>606</v>
      </c>
      <c r="D351" s="32" t="s">
        <v>607</v>
      </c>
      <c r="E351" s="32">
        <v>76.09</v>
      </c>
      <c r="F351" s="20">
        <f t="shared" si="93"/>
        <v>73.635999999999996</v>
      </c>
      <c r="G351" s="19">
        <f t="shared" ref="G351:G352" si="100">RANK(F351,$F$350:$F$352)</f>
        <v>2</v>
      </c>
      <c r="H351" s="16"/>
      <c r="I351" s="16" t="str">
        <f t="shared" si="94"/>
        <v>及格</v>
      </c>
      <c r="J351" s="16" t="str">
        <f t="shared" si="92"/>
        <v/>
      </c>
      <c r="K351" s="21" t="s">
        <v>672</v>
      </c>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row>
    <row r="352" spans="1:247" s="3" customFormat="1" ht="15" customHeight="1">
      <c r="A352" s="31" t="s">
        <v>603</v>
      </c>
      <c r="B352" s="26">
        <v>1</v>
      </c>
      <c r="C352" s="31" t="s">
        <v>608</v>
      </c>
      <c r="D352" s="32" t="s">
        <v>609</v>
      </c>
      <c r="E352" s="32">
        <v>75.91</v>
      </c>
      <c r="F352" s="20">
        <f t="shared" si="93"/>
        <v>73.143999999999991</v>
      </c>
      <c r="G352" s="19">
        <f t="shared" si="100"/>
        <v>3</v>
      </c>
      <c r="H352" s="16"/>
      <c r="I352" s="16" t="str">
        <f t="shared" si="94"/>
        <v>及格</v>
      </c>
      <c r="J352" s="16" t="str">
        <f t="shared" si="92"/>
        <v/>
      </c>
      <c r="K352" s="21" t="s">
        <v>672</v>
      </c>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row>
    <row r="353" spans="1:247" s="3" customFormat="1" ht="15" customHeight="1">
      <c r="A353" s="33" t="s">
        <v>610</v>
      </c>
      <c r="B353" s="26">
        <v>1</v>
      </c>
      <c r="C353" s="33" t="s">
        <v>611</v>
      </c>
      <c r="D353" s="32" t="s">
        <v>39</v>
      </c>
      <c r="E353" s="32">
        <v>74.290000000000006</v>
      </c>
      <c r="F353" s="20">
        <f t="shared" si="93"/>
        <v>72.556000000000012</v>
      </c>
      <c r="G353" s="19">
        <f>RANK(F353,$F$353:$F$355)</f>
        <v>2</v>
      </c>
      <c r="H353" s="16"/>
      <c r="I353" s="16" t="str">
        <f t="shared" si="94"/>
        <v>及格</v>
      </c>
      <c r="J353" s="16" t="str">
        <f t="shared" si="92"/>
        <v/>
      </c>
      <c r="K353" s="21" t="s">
        <v>672</v>
      </c>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row>
    <row r="354" spans="1:247" s="3" customFormat="1" ht="15" customHeight="1">
      <c r="A354" s="33" t="s">
        <v>610</v>
      </c>
      <c r="B354" s="26">
        <v>1</v>
      </c>
      <c r="C354" s="33" t="s">
        <v>612</v>
      </c>
      <c r="D354" s="32" t="s">
        <v>40</v>
      </c>
      <c r="E354" s="32">
        <v>82.8</v>
      </c>
      <c r="F354" s="20">
        <f t="shared" si="93"/>
        <v>74.88</v>
      </c>
      <c r="G354" s="19">
        <f t="shared" ref="G354:G355" si="101">RANK(F354,$F$353:$F$355)</f>
        <v>1</v>
      </c>
      <c r="H354" s="16"/>
      <c r="I354" s="16" t="str">
        <f t="shared" si="94"/>
        <v>及格</v>
      </c>
      <c r="J354" s="16" t="str">
        <f t="shared" ref="J354:J374" si="102">IF(AND(G354&lt;=1,I354="及格"),"是","")</f>
        <v>是</v>
      </c>
      <c r="K354" s="21" t="s">
        <v>672</v>
      </c>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row>
    <row r="355" spans="1:247" s="3" customFormat="1" ht="15" customHeight="1">
      <c r="A355" s="33" t="s">
        <v>610</v>
      </c>
      <c r="B355" s="26">
        <v>1</v>
      </c>
      <c r="C355" s="33" t="s">
        <v>613</v>
      </c>
      <c r="D355" s="32" t="s">
        <v>614</v>
      </c>
      <c r="E355" s="32">
        <v>82.46</v>
      </c>
      <c r="F355" s="20">
        <f t="shared" si="93"/>
        <v>72.164000000000001</v>
      </c>
      <c r="G355" s="19">
        <f t="shared" si="101"/>
        <v>3</v>
      </c>
      <c r="H355" s="16"/>
      <c r="I355" s="16" t="str">
        <f t="shared" si="94"/>
        <v>及格</v>
      </c>
      <c r="J355" s="16" t="str">
        <f t="shared" si="102"/>
        <v/>
      </c>
      <c r="K355" s="21" t="s">
        <v>672</v>
      </c>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row>
    <row r="356" spans="1:247" s="3" customFormat="1" ht="15" customHeight="1">
      <c r="A356" s="31" t="s">
        <v>615</v>
      </c>
      <c r="B356" s="26">
        <v>1</v>
      </c>
      <c r="C356" s="31" t="s">
        <v>616</v>
      </c>
      <c r="D356" s="32" t="s">
        <v>41</v>
      </c>
      <c r="E356" s="32">
        <v>70.540000000000006</v>
      </c>
      <c r="F356" s="20">
        <f t="shared" si="93"/>
        <v>68.896000000000001</v>
      </c>
      <c r="G356" s="19">
        <f>RANK(F356,$F$356:$F$358)</f>
        <v>3</v>
      </c>
      <c r="H356" s="16"/>
      <c r="I356" s="16" t="str">
        <f t="shared" si="94"/>
        <v>及格</v>
      </c>
      <c r="J356" s="16" t="str">
        <f t="shared" si="102"/>
        <v/>
      </c>
      <c r="K356" s="21" t="s">
        <v>672</v>
      </c>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row>
    <row r="357" spans="1:247" s="3" customFormat="1" ht="15" customHeight="1">
      <c r="A357" s="31" t="s">
        <v>615</v>
      </c>
      <c r="B357" s="26">
        <v>1</v>
      </c>
      <c r="C357" s="31" t="s">
        <v>617</v>
      </c>
      <c r="D357" s="34" t="s">
        <v>618</v>
      </c>
      <c r="E357" s="34">
        <v>71.89</v>
      </c>
      <c r="F357" s="20">
        <f t="shared" si="93"/>
        <v>69.135999999999996</v>
      </c>
      <c r="G357" s="19">
        <f t="shared" ref="G357:G358" si="103">RANK(F357,$F$356:$F$358)</f>
        <v>2</v>
      </c>
      <c r="H357" s="16"/>
      <c r="I357" s="16" t="str">
        <f t="shared" si="94"/>
        <v>及格</v>
      </c>
      <c r="J357" s="16" t="str">
        <f t="shared" si="102"/>
        <v/>
      </c>
      <c r="K357" s="21" t="s">
        <v>672</v>
      </c>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row>
    <row r="358" spans="1:247" s="3" customFormat="1" ht="15" customHeight="1">
      <c r="A358" s="31" t="s">
        <v>615</v>
      </c>
      <c r="B358" s="26">
        <v>1</v>
      </c>
      <c r="C358" s="31" t="s">
        <v>619</v>
      </c>
      <c r="D358" s="32" t="s">
        <v>602</v>
      </c>
      <c r="E358" s="32">
        <v>78.89</v>
      </c>
      <c r="F358" s="20">
        <f t="shared" si="93"/>
        <v>69.295999999999992</v>
      </c>
      <c r="G358" s="19">
        <f t="shared" si="103"/>
        <v>1</v>
      </c>
      <c r="H358" s="16"/>
      <c r="I358" s="16" t="str">
        <f t="shared" si="94"/>
        <v>及格</v>
      </c>
      <c r="J358" s="16" t="str">
        <f t="shared" si="102"/>
        <v>是</v>
      </c>
      <c r="K358" s="21" t="s">
        <v>672</v>
      </c>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row>
    <row r="359" spans="1:247" s="3" customFormat="1" ht="15" customHeight="1">
      <c r="A359" s="31" t="s">
        <v>620</v>
      </c>
      <c r="B359" s="26">
        <v>1</v>
      </c>
      <c r="C359" s="31" t="s">
        <v>621</v>
      </c>
      <c r="D359" s="34" t="s">
        <v>622</v>
      </c>
      <c r="E359" s="34">
        <v>83.34</v>
      </c>
      <c r="F359" s="20">
        <f t="shared" si="93"/>
        <v>76.596000000000004</v>
      </c>
      <c r="G359" s="19">
        <f>RANK(F359,$F$359:$F$361)</f>
        <v>1</v>
      </c>
      <c r="H359" s="16"/>
      <c r="I359" s="16" t="str">
        <f t="shared" si="94"/>
        <v>及格</v>
      </c>
      <c r="J359" s="16" t="str">
        <f t="shared" si="102"/>
        <v>是</v>
      </c>
      <c r="K359" s="21" t="s">
        <v>672</v>
      </c>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row>
    <row r="360" spans="1:247" s="3" customFormat="1" ht="15" customHeight="1">
      <c r="A360" s="31" t="s">
        <v>620</v>
      </c>
      <c r="B360" s="26">
        <v>1</v>
      </c>
      <c r="C360" s="31" t="s">
        <v>623</v>
      </c>
      <c r="D360" s="34" t="s">
        <v>624</v>
      </c>
      <c r="E360" s="34">
        <v>80.290000000000006</v>
      </c>
      <c r="F360" s="20">
        <f t="shared" si="93"/>
        <v>74.116000000000014</v>
      </c>
      <c r="G360" s="19">
        <f t="shared" ref="G360:G361" si="104">RANK(F360,$F$359:$F$361)</f>
        <v>2</v>
      </c>
      <c r="H360" s="16"/>
      <c r="I360" s="16" t="str">
        <f t="shared" si="94"/>
        <v>及格</v>
      </c>
      <c r="J360" s="16" t="str">
        <f t="shared" si="102"/>
        <v/>
      </c>
      <c r="K360" s="21" t="s">
        <v>672</v>
      </c>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row>
    <row r="361" spans="1:247" s="3" customFormat="1" ht="15" customHeight="1">
      <c r="A361" s="31" t="s">
        <v>620</v>
      </c>
      <c r="B361" s="26">
        <v>1</v>
      </c>
      <c r="C361" s="31" t="s">
        <v>625</v>
      </c>
      <c r="D361" s="32" t="s">
        <v>626</v>
      </c>
      <c r="E361" s="32">
        <v>73.14</v>
      </c>
      <c r="F361" s="20">
        <f t="shared" si="93"/>
        <v>67.23599999999999</v>
      </c>
      <c r="G361" s="19">
        <f t="shared" si="104"/>
        <v>3</v>
      </c>
      <c r="H361" s="16"/>
      <c r="I361" s="16" t="str">
        <f t="shared" si="94"/>
        <v>及格</v>
      </c>
      <c r="J361" s="16" t="str">
        <f t="shared" si="102"/>
        <v/>
      </c>
      <c r="K361" s="21" t="s">
        <v>672</v>
      </c>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row>
    <row r="362" spans="1:247" s="3" customFormat="1" ht="15" customHeight="1">
      <c r="A362" s="31" t="s">
        <v>627</v>
      </c>
      <c r="B362" s="26">
        <v>1</v>
      </c>
      <c r="C362" s="31" t="s">
        <v>628</v>
      </c>
      <c r="D362" s="34" t="s">
        <v>629</v>
      </c>
      <c r="E362" s="34">
        <v>75.430000000000007</v>
      </c>
      <c r="F362" s="20">
        <f t="shared" si="93"/>
        <v>74.152000000000001</v>
      </c>
      <c r="G362" s="19">
        <f>RANK(F362,$F$362:$F$364)</f>
        <v>2</v>
      </c>
      <c r="H362" s="16"/>
      <c r="I362" s="16" t="str">
        <f t="shared" si="94"/>
        <v>及格</v>
      </c>
      <c r="J362" s="16" t="str">
        <f t="shared" si="102"/>
        <v/>
      </c>
      <c r="K362" s="21" t="s">
        <v>672</v>
      </c>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row>
    <row r="363" spans="1:247" s="3" customFormat="1" ht="15" customHeight="1">
      <c r="A363" s="31" t="s">
        <v>627</v>
      </c>
      <c r="B363" s="26">
        <v>1</v>
      </c>
      <c r="C363" s="31" t="s">
        <v>630</v>
      </c>
      <c r="D363" s="34" t="s">
        <v>631</v>
      </c>
      <c r="E363" s="34">
        <v>86.37</v>
      </c>
      <c r="F363" s="20">
        <f t="shared" si="93"/>
        <v>77.268000000000001</v>
      </c>
      <c r="G363" s="19">
        <f t="shared" ref="G363:G364" si="105">RANK(F363,$F$362:$F$364)</f>
        <v>1</v>
      </c>
      <c r="H363" s="16"/>
      <c r="I363" s="16" t="str">
        <f t="shared" si="94"/>
        <v>及格</v>
      </c>
      <c r="J363" s="16" t="str">
        <f t="shared" si="102"/>
        <v>是</v>
      </c>
      <c r="K363" s="21" t="s">
        <v>672</v>
      </c>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row>
    <row r="364" spans="1:247" s="3" customFormat="1" ht="15" customHeight="1">
      <c r="A364" s="31" t="s">
        <v>627</v>
      </c>
      <c r="B364" s="26">
        <v>1</v>
      </c>
      <c r="C364" s="31" t="s">
        <v>632</v>
      </c>
      <c r="D364" s="32" t="s">
        <v>633</v>
      </c>
      <c r="E364" s="32">
        <v>77.83</v>
      </c>
      <c r="F364" s="20">
        <f t="shared" si="93"/>
        <v>73.792000000000002</v>
      </c>
      <c r="G364" s="19">
        <f t="shared" si="105"/>
        <v>3</v>
      </c>
      <c r="H364" s="16"/>
      <c r="I364" s="16" t="str">
        <f t="shared" si="94"/>
        <v>及格</v>
      </c>
      <c r="J364" s="16" t="str">
        <f t="shared" si="102"/>
        <v/>
      </c>
      <c r="K364" s="21" t="s">
        <v>672</v>
      </c>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row>
    <row r="365" spans="1:247" s="3" customFormat="1" ht="15" customHeight="1">
      <c r="A365" s="33" t="s">
        <v>634</v>
      </c>
      <c r="B365" s="26">
        <v>1</v>
      </c>
      <c r="C365" s="33" t="s">
        <v>635</v>
      </c>
      <c r="D365" s="20" t="s">
        <v>636</v>
      </c>
      <c r="E365" s="20">
        <v>82.11</v>
      </c>
      <c r="F365" s="20">
        <f t="shared" si="93"/>
        <v>77.063999999999993</v>
      </c>
      <c r="G365" s="19">
        <f>RANK(F365,$F$365:$F$367)</f>
        <v>1</v>
      </c>
      <c r="H365" s="16"/>
      <c r="I365" s="16" t="str">
        <f t="shared" si="94"/>
        <v>及格</v>
      </c>
      <c r="J365" s="16" t="str">
        <f t="shared" si="102"/>
        <v>是</v>
      </c>
      <c r="K365" s="21" t="s">
        <v>672</v>
      </c>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row>
    <row r="366" spans="1:247" s="3" customFormat="1" ht="15" customHeight="1">
      <c r="A366" s="33" t="s">
        <v>634</v>
      </c>
      <c r="B366" s="26">
        <v>1</v>
      </c>
      <c r="C366" s="33" t="s">
        <v>637</v>
      </c>
      <c r="D366" s="20" t="s">
        <v>638</v>
      </c>
      <c r="E366" s="20">
        <v>75.8</v>
      </c>
      <c r="F366" s="20">
        <f t="shared" si="93"/>
        <v>69.08</v>
      </c>
      <c r="G366" s="19">
        <f t="shared" ref="G366:G367" si="106">RANK(F366,$F$365:$F$367)</f>
        <v>3</v>
      </c>
      <c r="H366" s="16"/>
      <c r="I366" s="16" t="str">
        <f t="shared" si="94"/>
        <v>及格</v>
      </c>
      <c r="J366" s="16" t="str">
        <f t="shared" si="102"/>
        <v/>
      </c>
      <c r="K366" s="21" t="s">
        <v>672</v>
      </c>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row>
    <row r="367" spans="1:247" s="3" customFormat="1" ht="15" customHeight="1">
      <c r="A367" s="33" t="s">
        <v>634</v>
      </c>
      <c r="B367" s="26">
        <v>1</v>
      </c>
      <c r="C367" s="33" t="s">
        <v>639</v>
      </c>
      <c r="D367" s="20" t="s">
        <v>42</v>
      </c>
      <c r="E367" s="20">
        <v>82.77</v>
      </c>
      <c r="F367" s="20">
        <f t="shared" si="93"/>
        <v>71.628</v>
      </c>
      <c r="G367" s="19">
        <f t="shared" si="106"/>
        <v>2</v>
      </c>
      <c r="H367" s="16"/>
      <c r="I367" s="16" t="str">
        <f t="shared" si="94"/>
        <v>及格</v>
      </c>
      <c r="J367" s="16" t="str">
        <f t="shared" si="102"/>
        <v/>
      </c>
      <c r="K367" s="21" t="s">
        <v>672</v>
      </c>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row>
    <row r="368" spans="1:247" s="3" customFormat="1" ht="15" customHeight="1">
      <c r="A368" s="33" t="s">
        <v>640</v>
      </c>
      <c r="B368" s="26">
        <v>1</v>
      </c>
      <c r="C368" s="33" t="s">
        <v>641</v>
      </c>
      <c r="D368" s="35" t="s">
        <v>642</v>
      </c>
      <c r="E368" s="35">
        <v>81.739999999999995</v>
      </c>
      <c r="F368" s="20">
        <f t="shared" si="93"/>
        <v>74.876000000000005</v>
      </c>
      <c r="G368" s="19">
        <f>RANK(F368,$F$368:$F$370)</f>
        <v>1</v>
      </c>
      <c r="H368" s="16"/>
      <c r="I368" s="16" t="str">
        <f t="shared" si="94"/>
        <v>及格</v>
      </c>
      <c r="J368" s="16" t="str">
        <f t="shared" si="102"/>
        <v>是</v>
      </c>
      <c r="K368" s="21" t="s">
        <v>672</v>
      </c>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row>
    <row r="369" spans="1:247" s="3" customFormat="1" ht="15" customHeight="1">
      <c r="A369" s="33" t="s">
        <v>640</v>
      </c>
      <c r="B369" s="26">
        <v>1</v>
      </c>
      <c r="C369" s="33" t="s">
        <v>643</v>
      </c>
      <c r="D369" s="35" t="s">
        <v>644</v>
      </c>
      <c r="E369" s="35">
        <v>81.430000000000007</v>
      </c>
      <c r="F369" s="20">
        <f t="shared" si="93"/>
        <v>73.551999999999992</v>
      </c>
      <c r="G369" s="19">
        <f t="shared" ref="G369:G370" si="107">RANK(F369,$F$368:$F$370)</f>
        <v>2</v>
      </c>
      <c r="H369" s="16"/>
      <c r="I369" s="16" t="str">
        <f t="shared" si="94"/>
        <v>及格</v>
      </c>
      <c r="J369" s="16" t="str">
        <f t="shared" si="102"/>
        <v/>
      </c>
      <c r="K369" s="21" t="s">
        <v>672</v>
      </c>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row>
    <row r="370" spans="1:247" s="3" customFormat="1" ht="15" customHeight="1">
      <c r="A370" s="33" t="s">
        <v>640</v>
      </c>
      <c r="B370" s="26">
        <v>1</v>
      </c>
      <c r="C370" s="33" t="s">
        <v>645</v>
      </c>
      <c r="D370" s="32" t="s">
        <v>646</v>
      </c>
      <c r="E370" s="32">
        <v>67.540000000000006</v>
      </c>
      <c r="F370" s="20">
        <f t="shared" si="93"/>
        <v>58.996000000000002</v>
      </c>
      <c r="G370" s="19">
        <f t="shared" si="107"/>
        <v>3</v>
      </c>
      <c r="H370" s="16"/>
      <c r="I370" s="16" t="str">
        <f t="shared" si="94"/>
        <v>及格</v>
      </c>
      <c r="J370" s="16" t="str">
        <f t="shared" si="102"/>
        <v/>
      </c>
      <c r="K370" s="21" t="s">
        <v>672</v>
      </c>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row>
    <row r="371" spans="1:247" s="3" customFormat="1" ht="15" customHeight="1">
      <c r="A371" s="33" t="s">
        <v>647</v>
      </c>
      <c r="B371" s="26">
        <v>1</v>
      </c>
      <c r="C371" s="33" t="s">
        <v>648</v>
      </c>
      <c r="D371" s="35" t="s">
        <v>649</v>
      </c>
      <c r="E371" s="35">
        <v>79.31</v>
      </c>
      <c r="F371" s="20">
        <f t="shared" si="93"/>
        <v>71.503999999999991</v>
      </c>
      <c r="G371" s="19">
        <f>RANK(F371,$F$371:$F$373)</f>
        <v>1</v>
      </c>
      <c r="H371" s="16"/>
      <c r="I371" s="16" t="str">
        <f t="shared" si="94"/>
        <v>及格</v>
      </c>
      <c r="J371" s="16" t="str">
        <f t="shared" si="102"/>
        <v>是</v>
      </c>
      <c r="K371" s="21" t="s">
        <v>672</v>
      </c>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row>
    <row r="372" spans="1:247" s="3" customFormat="1" ht="15" customHeight="1">
      <c r="A372" s="33" t="s">
        <v>647</v>
      </c>
      <c r="B372" s="26">
        <v>1</v>
      </c>
      <c r="C372" s="33" t="s">
        <v>650</v>
      </c>
      <c r="D372" s="35" t="s">
        <v>651</v>
      </c>
      <c r="E372" s="35">
        <v>74.489999999999995</v>
      </c>
      <c r="F372" s="20">
        <f t="shared" si="93"/>
        <v>67.475999999999999</v>
      </c>
      <c r="G372" s="19">
        <f t="shared" ref="G372:G373" si="108">RANK(F372,$F$371:$F$373)</f>
        <v>3</v>
      </c>
      <c r="H372" s="16"/>
      <c r="I372" s="16" t="str">
        <f t="shared" si="94"/>
        <v>及格</v>
      </c>
      <c r="J372" s="16" t="str">
        <f t="shared" si="102"/>
        <v/>
      </c>
      <c r="K372" s="21" t="s">
        <v>672</v>
      </c>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row>
    <row r="373" spans="1:247" s="3" customFormat="1" ht="15" customHeight="1">
      <c r="A373" s="33" t="s">
        <v>647</v>
      </c>
      <c r="B373" s="26">
        <v>1</v>
      </c>
      <c r="C373" s="33" t="s">
        <v>652</v>
      </c>
      <c r="D373" s="32" t="s">
        <v>653</v>
      </c>
      <c r="E373" s="32">
        <v>82.97</v>
      </c>
      <c r="F373" s="20">
        <f t="shared" si="93"/>
        <v>70.807999999999993</v>
      </c>
      <c r="G373" s="19">
        <f t="shared" si="108"/>
        <v>2</v>
      </c>
      <c r="H373" s="16"/>
      <c r="I373" s="16" t="str">
        <f t="shared" si="94"/>
        <v>及格</v>
      </c>
      <c r="J373" s="16" t="str">
        <f t="shared" si="102"/>
        <v/>
      </c>
      <c r="K373" s="21" t="s">
        <v>672</v>
      </c>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row>
    <row r="374" spans="1:247" s="3" customFormat="1" ht="15" customHeight="1">
      <c r="A374" s="33" t="s">
        <v>654</v>
      </c>
      <c r="B374" s="26">
        <v>1</v>
      </c>
      <c r="C374" s="33" t="s">
        <v>655</v>
      </c>
      <c r="D374" s="35" t="s">
        <v>656</v>
      </c>
      <c r="E374" s="35">
        <v>85.8</v>
      </c>
      <c r="F374" s="20">
        <f t="shared" si="93"/>
        <v>70.86</v>
      </c>
      <c r="G374" s="19">
        <f>RANK(F374,$F$374:$F$374)</f>
        <v>1</v>
      </c>
      <c r="H374" s="16"/>
      <c r="I374" s="16" t="str">
        <f t="shared" si="94"/>
        <v>及格</v>
      </c>
      <c r="J374" s="16" t="str">
        <f t="shared" si="102"/>
        <v>是</v>
      </c>
      <c r="K374" s="21" t="s">
        <v>672</v>
      </c>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row>
  </sheetData>
  <sortState ref="A3:IM14">
    <sortCondition descending="1" ref="F3:F14"/>
  </sortState>
  <mergeCells count="1">
    <mergeCell ref="A1:J1"/>
  </mergeCells>
  <phoneticPr fontId="19" type="noConversion"/>
  <printOptions horizontalCentered="1"/>
  <pageMargins left="0.74803149606299213" right="0.74803149606299213" top="0.98425196850393704" bottom="0.98425196850393704" header="0.51181102362204722" footer="0.51181102362204722"/>
  <pageSetup paperSize="9" scale="91" firstPageNumber="4294963191" fitToHeight="0" orientation="portrait" errors="NA"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10"/>
  </sheetPr>
  <dimension ref="B1:IE21"/>
  <sheetViews>
    <sheetView workbookViewId="0">
      <selection activeCell="L12" sqref="L12"/>
    </sheetView>
  </sheetViews>
  <sheetFormatPr defaultRowHeight="14.25"/>
  <cols>
    <col min="1" max="1" width="3" style="36" customWidth="1"/>
    <col min="2" max="2" width="16" style="41" customWidth="1"/>
    <col min="3" max="3" width="12.125" style="41" customWidth="1"/>
    <col min="4" max="4" width="20.875" style="43" customWidth="1"/>
    <col min="5" max="5" width="10.875" style="41" customWidth="1"/>
    <col min="6" max="7" width="9" style="41"/>
    <col min="8" max="8" width="10.875" style="41" customWidth="1"/>
    <col min="9" max="239" width="9" style="41"/>
    <col min="240" max="16384" width="9" style="36"/>
  </cols>
  <sheetData>
    <row r="1" spans="2:239" ht="43.5" customHeight="1">
      <c r="B1" s="44" t="s">
        <v>678</v>
      </c>
      <c r="C1" s="44"/>
      <c r="D1" s="44"/>
      <c r="E1" s="44"/>
      <c r="F1" s="44"/>
      <c r="G1" s="44"/>
      <c r="H1" s="44"/>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row>
    <row r="2" spans="2:239" ht="15" customHeight="1">
      <c r="B2" s="37" t="s">
        <v>0</v>
      </c>
      <c r="C2" s="37" t="s">
        <v>1</v>
      </c>
      <c r="D2" s="37" t="s">
        <v>2</v>
      </c>
      <c r="E2" s="37" t="s">
        <v>658</v>
      </c>
      <c r="F2" s="38" t="s">
        <v>660</v>
      </c>
      <c r="G2" s="38" t="s">
        <v>666</v>
      </c>
      <c r="H2" s="38" t="s">
        <v>667</v>
      </c>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row>
    <row r="3" spans="2:239" ht="15" customHeight="1">
      <c r="B3" s="39" t="s">
        <v>4</v>
      </c>
      <c r="C3" s="39" t="s">
        <v>5</v>
      </c>
      <c r="D3" s="39" t="s">
        <v>8</v>
      </c>
      <c r="E3" s="40">
        <v>76.14</v>
      </c>
      <c r="F3" s="16">
        <f>RANK(E3,$E$3:$E$4)</f>
        <v>1</v>
      </c>
      <c r="G3" s="16" t="str">
        <f>IF(E3&gt;=60,"是","")</f>
        <v>是</v>
      </c>
      <c r="H3" s="16" t="str">
        <f>IF(AND(F3&lt;=2,G3="是"),"是","")</f>
        <v>是</v>
      </c>
    </row>
    <row r="4" spans="2:239" ht="15" customHeight="1">
      <c r="B4" s="39" t="s">
        <v>4</v>
      </c>
      <c r="C4" s="39" t="s">
        <v>5</v>
      </c>
      <c r="D4" s="39" t="s">
        <v>9</v>
      </c>
      <c r="E4" s="40">
        <v>70.459999999999994</v>
      </c>
      <c r="F4" s="16">
        <f t="shared" ref="F4" si="0">RANK(E4,$E$3:$E$4)</f>
        <v>2</v>
      </c>
      <c r="G4" s="16" t="str">
        <f t="shared" ref="G4:G21" si="1">IF(E4&gt;=60,"是","")</f>
        <v>是</v>
      </c>
      <c r="H4" s="16" t="str">
        <f t="shared" ref="H4:H11" si="2">IF(AND(F4&lt;=2,G4="是"),"是","")</f>
        <v>是</v>
      </c>
    </row>
    <row r="5" spans="2:239" ht="15" customHeight="1">
      <c r="B5" s="39" t="s">
        <v>6</v>
      </c>
      <c r="C5" s="39" t="s">
        <v>7</v>
      </c>
      <c r="D5" s="39" t="s">
        <v>10</v>
      </c>
      <c r="E5" s="40">
        <v>72.430000000000007</v>
      </c>
      <c r="F5" s="16">
        <f>RANK(E5,$E$5:$E$7)</f>
        <v>1</v>
      </c>
      <c r="G5" s="16" t="str">
        <f t="shared" si="1"/>
        <v>是</v>
      </c>
      <c r="H5" s="16" t="str">
        <f>IF(AND(F5&lt;=3,G5="是"),"是","")</f>
        <v>是</v>
      </c>
    </row>
    <row r="6" spans="2:239" ht="15" customHeight="1">
      <c r="B6" s="39" t="s">
        <v>6</v>
      </c>
      <c r="C6" s="39" t="s">
        <v>7</v>
      </c>
      <c r="D6" s="39" t="s">
        <v>11</v>
      </c>
      <c r="E6" s="40">
        <v>58.43</v>
      </c>
      <c r="F6" s="16">
        <f t="shared" ref="F6:F7" si="3">RANK(E6,$E$5:$E$7)</f>
        <v>3</v>
      </c>
      <c r="G6" s="16" t="s">
        <v>676</v>
      </c>
      <c r="H6" s="16" t="s">
        <v>676</v>
      </c>
    </row>
    <row r="7" spans="2:239" ht="15" customHeight="1">
      <c r="B7" s="39" t="s">
        <v>6</v>
      </c>
      <c r="C7" s="39" t="s">
        <v>7</v>
      </c>
      <c r="D7" s="39" t="s">
        <v>12</v>
      </c>
      <c r="E7" s="40">
        <v>66.209999999999994</v>
      </c>
      <c r="F7" s="16">
        <f t="shared" si="3"/>
        <v>2</v>
      </c>
      <c r="G7" s="16" t="str">
        <f t="shared" si="1"/>
        <v>是</v>
      </c>
      <c r="H7" s="16" t="str">
        <f t="shared" ref="H7" si="4">IF(AND(F7&lt;=3,G7="是"),"是","")</f>
        <v>是</v>
      </c>
    </row>
    <row r="8" spans="2:239" ht="15" customHeight="1">
      <c r="B8" s="39" t="s">
        <v>13</v>
      </c>
      <c r="C8" s="39" t="s">
        <v>14</v>
      </c>
      <c r="D8" s="39" t="s">
        <v>15</v>
      </c>
      <c r="E8" s="40">
        <v>65.459999999999994</v>
      </c>
      <c r="F8" s="16">
        <f>RANK(E8,$E$8:$E$8)</f>
        <v>1</v>
      </c>
      <c r="G8" s="16" t="str">
        <f t="shared" si="1"/>
        <v>是</v>
      </c>
      <c r="H8" s="16" t="str">
        <f>IF(AND(F8&lt;=1,G8="是"),"是","")</f>
        <v>是</v>
      </c>
    </row>
    <row r="9" spans="2:239" ht="15" customHeight="1">
      <c r="B9" s="39" t="s">
        <v>16</v>
      </c>
      <c r="C9" s="39" t="s">
        <v>14</v>
      </c>
      <c r="D9" s="39" t="s">
        <v>17</v>
      </c>
      <c r="E9" s="40">
        <v>73.569999999999993</v>
      </c>
      <c r="F9" s="16">
        <f>RANK(E9,$E$9:$E$9)</f>
        <v>1</v>
      </c>
      <c r="G9" s="16" t="str">
        <f t="shared" si="1"/>
        <v>是</v>
      </c>
      <c r="H9" s="16" t="str">
        <f>IF(AND(F9&lt;=1,G9="是"),"是","")</f>
        <v>是</v>
      </c>
    </row>
    <row r="10" spans="2:239" ht="15" customHeight="1">
      <c r="B10" s="39" t="s">
        <v>18</v>
      </c>
      <c r="C10" s="39" t="s">
        <v>5</v>
      </c>
      <c r="D10" s="39" t="s">
        <v>19</v>
      </c>
      <c r="E10" s="28">
        <v>70.959999999999994</v>
      </c>
      <c r="F10" s="16">
        <f>RANK(E10,$E$10:$E$11)</f>
        <v>2</v>
      </c>
      <c r="G10" s="16" t="str">
        <f t="shared" si="1"/>
        <v>是</v>
      </c>
      <c r="H10" s="16" t="str">
        <f t="shared" si="2"/>
        <v>是</v>
      </c>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row>
    <row r="11" spans="2:239" ht="15" customHeight="1">
      <c r="B11" s="39" t="s">
        <v>18</v>
      </c>
      <c r="C11" s="39" t="s">
        <v>5</v>
      </c>
      <c r="D11" s="39" t="s">
        <v>20</v>
      </c>
      <c r="E11" s="28">
        <v>75.040000000000006</v>
      </c>
      <c r="F11" s="16">
        <f>RANK(E11,$E$10:$E$11)</f>
        <v>1</v>
      </c>
      <c r="G11" s="16" t="str">
        <f t="shared" si="1"/>
        <v>是</v>
      </c>
      <c r="H11" s="16" t="str">
        <f t="shared" si="2"/>
        <v>是</v>
      </c>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row>
    <row r="12" spans="2:239" ht="15" customHeight="1">
      <c r="B12" s="39" t="s">
        <v>21</v>
      </c>
      <c r="C12" s="39" t="s">
        <v>14</v>
      </c>
      <c r="D12" s="39" t="s">
        <v>22</v>
      </c>
      <c r="E12" s="28">
        <v>76.540000000000006</v>
      </c>
      <c r="F12" s="16">
        <f>RANK(E12,$E$12:$E$12)</f>
        <v>1</v>
      </c>
      <c r="G12" s="16" t="str">
        <f t="shared" si="1"/>
        <v>是</v>
      </c>
      <c r="H12" s="16" t="str">
        <f>IF(AND(F12&lt;=1,G12="是"),"是","")</f>
        <v>是</v>
      </c>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row>
    <row r="13" spans="2:239" ht="15" customHeight="1">
      <c r="B13" s="39" t="s">
        <v>23</v>
      </c>
      <c r="C13" s="39" t="s">
        <v>14</v>
      </c>
      <c r="D13" s="39" t="s">
        <v>24</v>
      </c>
      <c r="E13" s="28">
        <v>74.11</v>
      </c>
      <c r="F13" s="16">
        <f>RANK(E13,$E$13:$E$13)</f>
        <v>1</v>
      </c>
      <c r="G13" s="16" t="str">
        <f t="shared" si="1"/>
        <v>是</v>
      </c>
      <c r="H13" s="16" t="str">
        <f>IF(AND(F13&lt;=1,G13="是"),"是","")</f>
        <v>是</v>
      </c>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row>
    <row r="14" spans="2:239" ht="15" customHeight="1">
      <c r="B14" s="39" t="s">
        <v>25</v>
      </c>
      <c r="C14" s="39" t="s">
        <v>7</v>
      </c>
      <c r="D14" s="39" t="s">
        <v>26</v>
      </c>
      <c r="E14" s="28">
        <v>66.5</v>
      </c>
      <c r="F14" s="16">
        <f>RANK(E14,$E$14:$E$16)</f>
        <v>3</v>
      </c>
      <c r="G14" s="16" t="str">
        <f t="shared" si="1"/>
        <v>是</v>
      </c>
      <c r="H14" s="16" t="str">
        <f>IF(AND(F14&lt;=3,G14="是"),"是","")</f>
        <v>是</v>
      </c>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row>
    <row r="15" spans="2:239" ht="15" customHeight="1">
      <c r="B15" s="39" t="s">
        <v>25</v>
      </c>
      <c r="C15" s="39" t="s">
        <v>7</v>
      </c>
      <c r="D15" s="39" t="s">
        <v>27</v>
      </c>
      <c r="E15" s="28">
        <v>69.11</v>
      </c>
      <c r="F15" s="16">
        <f t="shared" ref="F15:F16" si="5">RANK(E15,$E$14:$E$16)</f>
        <v>2</v>
      </c>
      <c r="G15" s="16" t="str">
        <f t="shared" si="1"/>
        <v>是</v>
      </c>
      <c r="H15" s="16" t="str">
        <f t="shared" ref="H15:H19" si="6">IF(AND(F15&lt;=3,G15="是"),"是","")</f>
        <v>是</v>
      </c>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row>
    <row r="16" spans="2:239">
      <c r="B16" s="39" t="s">
        <v>25</v>
      </c>
      <c r="C16" s="39" t="s">
        <v>7</v>
      </c>
      <c r="D16" s="39" t="s">
        <v>28</v>
      </c>
      <c r="E16" s="40">
        <v>74.819999999999993</v>
      </c>
      <c r="F16" s="16">
        <f t="shared" si="5"/>
        <v>1</v>
      </c>
      <c r="G16" s="16" t="str">
        <f t="shared" si="1"/>
        <v>是</v>
      </c>
      <c r="H16" s="16" t="str">
        <f t="shared" si="6"/>
        <v>是</v>
      </c>
    </row>
    <row r="17" spans="2:8">
      <c r="B17" s="39" t="s">
        <v>29</v>
      </c>
      <c r="C17" s="39" t="s">
        <v>7</v>
      </c>
      <c r="D17" s="39" t="s">
        <v>30</v>
      </c>
      <c r="E17" s="40">
        <v>67.39</v>
      </c>
      <c r="F17" s="16">
        <f>RANK(E17,$E$17:$E$19)</f>
        <v>3</v>
      </c>
      <c r="G17" s="16" t="str">
        <f t="shared" si="1"/>
        <v>是</v>
      </c>
      <c r="H17" s="16" t="str">
        <f t="shared" si="6"/>
        <v>是</v>
      </c>
    </row>
    <row r="18" spans="2:8">
      <c r="B18" s="39" t="s">
        <v>29</v>
      </c>
      <c r="C18" s="39" t="s">
        <v>7</v>
      </c>
      <c r="D18" s="39" t="s">
        <v>31</v>
      </c>
      <c r="E18" s="40">
        <v>77.14</v>
      </c>
      <c r="F18" s="16">
        <f t="shared" ref="F18:F19" si="7">RANK(E18,$E$17:$E$19)</f>
        <v>1</v>
      </c>
      <c r="G18" s="16" t="str">
        <f t="shared" si="1"/>
        <v>是</v>
      </c>
      <c r="H18" s="16" t="str">
        <f t="shared" si="6"/>
        <v>是</v>
      </c>
    </row>
    <row r="19" spans="2:8">
      <c r="B19" s="39" t="s">
        <v>29</v>
      </c>
      <c r="C19" s="39" t="s">
        <v>7</v>
      </c>
      <c r="D19" s="39" t="s">
        <v>32</v>
      </c>
      <c r="E19" s="40">
        <v>74.790000000000006</v>
      </c>
      <c r="F19" s="16">
        <f t="shared" si="7"/>
        <v>2</v>
      </c>
      <c r="G19" s="16" t="str">
        <f t="shared" si="1"/>
        <v>是</v>
      </c>
      <c r="H19" s="16" t="str">
        <f t="shared" si="6"/>
        <v>是</v>
      </c>
    </row>
    <row r="20" spans="2:8">
      <c r="B20" s="39" t="s">
        <v>33</v>
      </c>
      <c r="C20" s="39" t="s">
        <v>14</v>
      </c>
      <c r="D20" s="39" t="s">
        <v>34</v>
      </c>
      <c r="E20" s="40">
        <v>74.14</v>
      </c>
      <c r="F20" s="16">
        <f>RANK(E20,$E$20:$E$20)</f>
        <v>1</v>
      </c>
      <c r="G20" s="16" t="str">
        <f t="shared" si="1"/>
        <v>是</v>
      </c>
      <c r="H20" s="16" t="str">
        <f>IF(AND(F20&lt;=1,G20="是"),"是","")</f>
        <v>是</v>
      </c>
    </row>
    <row r="21" spans="2:8">
      <c r="B21" s="39" t="s">
        <v>35</v>
      </c>
      <c r="C21" s="39" t="s">
        <v>14</v>
      </c>
      <c r="D21" s="39" t="s">
        <v>36</v>
      </c>
      <c r="E21" s="40">
        <v>76.180000000000007</v>
      </c>
      <c r="F21" s="16">
        <f>RANK(E21,$E$21:$E$21)</f>
        <v>1</v>
      </c>
      <c r="G21" s="16" t="str">
        <f t="shared" si="1"/>
        <v>是</v>
      </c>
      <c r="H21" s="16" t="str">
        <f>IF(AND(F21&lt;=1,G21="是"),"是","")</f>
        <v>是</v>
      </c>
    </row>
  </sheetData>
  <mergeCells count="1">
    <mergeCell ref="B1:H1"/>
  </mergeCells>
  <phoneticPr fontId="19" type="noConversion"/>
  <printOptions horizontalCentered="1"/>
  <pageMargins left="0.70866141732283472" right="0.70866141732283472" top="0.74803149606299213" bottom="0.74803149606299213" header="0.31496062992125984" footer="0.31496062992125984"/>
  <pageSetup paperSize="9" scale="8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Template/>
  <TotalTime>157262708</TotalTime>
  <Pages>0</Pages>
  <Words>0</Words>
  <Characters>0</Characters>
  <Application>WPS Office</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笔试加面试岗位</vt:lpstr>
      <vt:lpstr>免笔试岗位</vt:lpstr>
      <vt:lpstr>笔试加面试岗位!Print_Area</vt:lpstr>
      <vt:lpstr>笔试加面试岗位!Print_Titles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1</cp:lastModifiedBy>
  <cp:revision/>
  <cp:lastPrinted>2016-07-08T01:21:09Z</cp:lastPrinted>
  <dcterms:created xsi:type="dcterms:W3CDTF">1900-01-04T05:08:28Z</dcterms:created>
  <dcterms:modified xsi:type="dcterms:W3CDTF">2016-07-08T02:30:38Z</dcterms:modified>
</cp:coreProperties>
</file>